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6"/>
  </bookViews>
  <sheets>
    <sheet name="Инструкция" sheetId="1" r:id="rId1"/>
    <sheet name="Титульный" sheetId="2" r:id="rId2"/>
    <sheet name="Список листов" sheetId="3" r:id="rId3"/>
    <sheet name="ГВС инвестиции" sheetId="4" r:id="rId4"/>
    <sheet name="ГВС показатели" sheetId="5" r:id="rId5"/>
    <sheet name="Г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'ГВС инвестиции'!$B$12:$B$50</definedName>
    <definedName name="add_HYPERLINK_range">'et_union'!$16:$16</definedName>
    <definedName name="add_HYPERLINK_SPb_range">'et_union'!$21:$21</definedName>
    <definedName name="add_index">'ГВС инвестиции'!$5:$6</definedName>
    <definedName name="add_INDEX_2_range">'et_union'!$9:$12</definedName>
    <definedName name="add_INDEX_range">'et_union'!$4:$4</definedName>
    <definedName name="add_source_of_funding">'ГВС инвестиции'!$3:$3</definedName>
    <definedName name="add_STR1_range">'et_union'!$4:$4</definedName>
    <definedName name="addHypEvent">'ГВС инвестиции'!$I$12</definedName>
    <definedName name="checkBC_1">'ГВС инвестиции'!$F$19:$G$49</definedName>
    <definedName name="checkBC_2">'ГВС показатели'!$F$44:$F$45</definedName>
    <definedName name="checkBC_3">'ГВС показатели (2)'!$F$14:$H$43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'ГВС инвестиции'!$H$3,'ГВС инвестиции'!$H$19:$H$20,'ГВС инвестиции'!$H$22:$H$23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'REESTR_MO'!$A$2:$C$235</definedName>
    <definedName name="LIST_ORG_HOT_VS">'REESTR_ORG'!$A$2:$H$69</definedName>
    <definedName name="LIST_ORG_VO">'REESTR_ORG'!$B$2:$B$315</definedName>
    <definedName name="logic">'TEHSHEET'!$A$2:$A$3</definedName>
    <definedName name="mo">'Титульный'!$G$25</definedName>
    <definedName name="MO_LIST_10">'REESTR_MO'!$B$72</definedName>
    <definedName name="MO_LIST_11">'REESTR_MO'!$B$73:$B$78</definedName>
    <definedName name="MO_LIST_12">'REESTR_MO'!$B$79:$B$86</definedName>
    <definedName name="MO_LIST_13">'REESTR_MO'!$B$87:$B$91</definedName>
    <definedName name="MO_LIST_14">'REESTR_MO'!$B$92:$B$98</definedName>
    <definedName name="MO_LIST_15">'REESTR_MO'!$B$99:$B$113</definedName>
    <definedName name="MO_LIST_16">'REESTR_MO'!$B$114:$B$115</definedName>
    <definedName name="MO_LIST_17">'REESTR_MO'!$B$116</definedName>
    <definedName name="MO_LIST_18">'REESTR_MO'!$B$117:$B$118</definedName>
    <definedName name="MO_LIST_19">'REESTR_MO'!$B$119:$B$122</definedName>
    <definedName name="MO_LIST_2">'REESTR_MO'!$B$2:$B$3</definedName>
    <definedName name="MO_LIST_20">'REESTR_MO'!$B$123:$B$131</definedName>
    <definedName name="MO_LIST_21">'REESTR_MO'!$B$132:$B$147</definedName>
    <definedName name="MO_LIST_22">'REESTR_MO'!$B$148:$B$165</definedName>
    <definedName name="MO_LIST_23">'REESTR_MO'!$B$166:$B$185</definedName>
    <definedName name="MO_LIST_24">'REESTR_MO'!$B$186</definedName>
    <definedName name="MO_LIST_25">'REESTR_MO'!$B$187:$B$203</definedName>
    <definedName name="MO_LIST_26">'REESTR_MO'!$B$204:$B$222</definedName>
    <definedName name="MO_LIST_27">'REESTR_MO'!$B$223:$B$235</definedName>
    <definedName name="MO_LIST_28">'REESTR_MO'!$A$280:$A$295</definedName>
    <definedName name="MO_LIST_29">'REESTR_MO'!$A$296:$A$316</definedName>
    <definedName name="MO_LIST_3">'REESTR_MO'!$B$4:$B$26</definedName>
    <definedName name="MO_LIST_30">'REESTR_MO'!$A$317:$A$331</definedName>
    <definedName name="MO_LIST_4">'REESTR_MO'!$B$27:$B$36</definedName>
    <definedName name="MO_LIST_5">'REESTR_MO'!$B$37:$B$43</definedName>
    <definedName name="MO_LIST_6">'REESTR_MO'!$B$44:$B$53</definedName>
    <definedName name="MO_LIST_7">'REESTR_MO'!$B$54:$B$60</definedName>
    <definedName name="MO_LIST_8">'REESTR_MO'!$B$61:$B$69</definedName>
    <definedName name="MO_LIST_9">'REESTR_MO'!$B$70:$B$71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'REESTR'!#REF!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3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<sst xmlns="http://schemas.openxmlformats.org/spreadsheetml/2006/main" count="2086" uniqueCount="1356">
  <si>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</si>
  <si>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</si>
  <si>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</si>
  <si>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</si>
  <si>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</si>
  <si>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</si>
  <si>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</si>
  <si>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</si>
  <si>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</si>
  <si>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</si>
  <si>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</si>
  <si>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</si>
  <si>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</si>
  <si>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</si>
  <si>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</si>
  <si>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</si>
  <si>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</si>
  <si>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</si>
  <si>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</si>
  <si>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</si>
  <si>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</si>
  <si>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</si>
  <si>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</si>
  <si>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</si>
  <si>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</si>
  <si>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</si>
  <si>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</si>
  <si>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</si>
  <si>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</si>
  <si>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</si>
  <si>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</si>
  <si>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</si>
  <si>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</si>
  <si>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</si>
  <si>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</si>
  <si>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</si>
  <si>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</si>
  <si>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</si>
  <si>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</si>
  <si>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</si>
  <si>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</si>
  <si>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</si>
  <si>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</si>
  <si>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</si>
  <si>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</si>
  <si>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</si>
  <si>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</si>
  <si>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</si>
  <si>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</si>
  <si>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</si>
  <si>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</si>
  <si>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</si>
  <si>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</si>
  <si>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</si>
  <si>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</si>
  <si>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</si>
  <si>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</si>
  <si>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</si>
  <si>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</si>
  <si>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</si>
  <si>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</si>
  <si>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</si>
  <si>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</si>
  <si>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</si>
  <si>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</si>
  <si>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</si>
  <si>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</si>
  <si>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</si>
  <si>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</si>
  <si>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</si>
  <si>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</si>
  <si>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</si>
  <si>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</si>
  <si>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</si>
  <si>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</si>
  <si>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</si>
  <si>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</si>
  <si>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</si>
  <si>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</si>
  <si>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</si>
  <si>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</si>
  <si>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</si>
  <si>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</si>
  <si>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</si>
  <si>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</si>
  <si>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</si>
  <si>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</si>
  <si>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</si>
  <si>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</si>
  <si>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</si>
  <si>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</si>
  <si>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</si>
  <si>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</si>
  <si>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</si>
  <si>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</si>
  <si>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</si>
  <si>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</si>
  <si>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</si>
  <si>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</si>
  <si>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</si>
  <si>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Никольское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</si>
  <si>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</si>
  <si>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</si>
  <si>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</si>
  <si>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</si>
  <si>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</si>
  <si>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3.3.2</t>
  </si>
  <si>
    <t>3.3.3</t>
  </si>
  <si>
    <t>3.5.1</t>
  </si>
  <si>
    <t>3.5.2</t>
  </si>
  <si>
    <t>тыс.кВт*ч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</si>
  <si>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</si>
  <si>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</si>
  <si>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</si>
  <si>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</si>
  <si>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</si>
  <si>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</si>
  <si>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</si>
  <si>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</si>
  <si>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чел.</t>
  </si>
  <si>
    <t>3.12.6</t>
  </si>
  <si>
    <t>3.13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</si>
  <si>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</si>
  <si>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6.2</t>
  </si>
  <si>
    <t>тыс. Гкал</t>
  </si>
  <si>
    <t>10.1</t>
  </si>
  <si>
    <t>10.2</t>
  </si>
  <si>
    <t>Объем отпущенной потребителям горячей воды, в том числе:</t>
  </si>
  <si>
    <t>11.1</t>
  </si>
  <si>
    <t>11.2</t>
  </si>
  <si>
    <t>%</t>
  </si>
  <si>
    <t>гКал/час</t>
  </si>
  <si>
    <t>15</t>
  </si>
  <si>
    <t>16</t>
  </si>
  <si>
    <t>кВт*ч/.куб.м</t>
  </si>
  <si>
    <t>17</t>
  </si>
  <si>
    <t>Получено воды со стороны, в т.ч.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</si>
  <si>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</si>
  <si>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</si>
  <si>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</si>
  <si>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Технического качества</t>
  </si>
  <si>
    <t>Питьевого качества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</si>
  <si>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</si>
  <si>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</si>
  <si>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Текущий ремонт основных среств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</si>
  <si>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</si>
  <si>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</si>
  <si>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Объем тепловой энергии, производимой с применением собственных источников и используемой для горячего водоснабжения</t>
  </si>
  <si>
    <t>Объем отпущенной потребителям тепловой энергии (по ГВС), в том числе:</t>
  </si>
  <si>
    <t>По приборам учета</t>
  </si>
  <si>
    <t>По нормативам потребления</t>
  </si>
  <si>
    <t>Потери воды в сетях ГВС</t>
  </si>
  <si>
    <t>Тепловые потери в сетях ГВС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</si>
  <si>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</si>
  <si>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</si>
  <si>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</si>
  <si>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Передача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</si>
  <si>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</si>
  <si>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</si>
  <si>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</si>
  <si>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</si>
  <si>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Город Балашиха</t>
  </si>
  <si>
    <t>46704000</t>
  </si>
  <si>
    <t>В/ч 96000</t>
  </si>
  <si>
    <t>5012058639</t>
  </si>
  <si>
    <t>501201001</t>
  </si>
  <si>
    <t>Поставка горячей воды</t>
  </si>
  <si>
    <t>ГУ " Центральная объединенная база хранения ресурсов"</t>
  </si>
  <si>
    <t>5001010593</t>
  </si>
  <si>
    <t>500101001</t>
  </si>
  <si>
    <t>ГУ 193 КЭЧ района</t>
  </si>
  <si>
    <t>5001010466</t>
  </si>
  <si>
    <t>ГУ «В\ч 3492» МВД РФ</t>
  </si>
  <si>
    <t>5001018070</t>
  </si>
  <si>
    <t>ОАО "СоюздорНИИ"</t>
  </si>
  <si>
    <t>5001055354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</si>
  <si>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</si>
  <si>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</si>
  <si>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</si>
  <si>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</si>
  <si>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"Селена"</t>
  </si>
  <si>
    <t>5001075872</t>
  </si>
  <si>
    <t>ООО "СтройСети"</t>
  </si>
  <si>
    <t>5032116938</t>
  </si>
  <si>
    <t>ФГУ Балашихинская КЭЧ района МО</t>
  </si>
  <si>
    <t>5001001373</t>
  </si>
  <si>
    <t>Город Бронницы</t>
  </si>
  <si>
    <t>46705000</t>
  </si>
  <si>
    <t>Бронницкое УГХ</t>
  </si>
  <si>
    <t>5002000100</t>
  </si>
  <si>
    <t>500201001</t>
  </si>
  <si>
    <t>ООО "СКМ Энергосервис" ОП</t>
  </si>
  <si>
    <t>5835074795</t>
  </si>
  <si>
    <t>500245001</t>
  </si>
  <si>
    <t>Город Дубна</t>
  </si>
  <si>
    <t>46718000</t>
  </si>
  <si>
    <t>МУП  г. Дубны "ПТО ГХ"</t>
  </si>
  <si>
    <t>5010010769</t>
  </si>
  <si>
    <t>501001001</t>
  </si>
  <si>
    <t>ОАО "ЭНЕРГИЯ-ТЕНЗОР"</t>
  </si>
  <si>
    <t>5010003793</t>
  </si>
  <si>
    <t>Город Железнодорожный</t>
  </si>
  <si>
    <t>46724000</t>
  </si>
  <si>
    <t>ООО "Кучинский кирпичный завод"</t>
  </si>
  <si>
    <t>5012026203</t>
  </si>
  <si>
    <t>войсковая часть 35533</t>
  </si>
  <si>
    <t>5012009279</t>
  </si>
  <si>
    <t>Город Коломна</t>
  </si>
  <si>
    <t>46738000</t>
  </si>
  <si>
    <t>МУП "Тепло Коломны"</t>
  </si>
  <si>
    <t>5022030985</t>
  </si>
  <si>
    <t>502201001</t>
  </si>
  <si>
    <t>Город Реутов</t>
  </si>
  <si>
    <t>46764000</t>
  </si>
  <si>
    <t>ООО "Реутовская теплосеть"</t>
  </si>
  <si>
    <t>5012055109</t>
  </si>
  <si>
    <t>504101001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</si>
  <si>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</si>
  <si>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</si>
  <si>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</si>
  <si>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</si>
  <si>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</si>
  <si>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</si>
  <si>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</si>
  <si>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МУП "Серпуховская теплосеть"</t>
  </si>
  <si>
    <t>5043014617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</si>
  <si>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</si>
  <si>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</si>
  <si>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</si>
  <si>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</si>
  <si>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</si>
  <si>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</si>
  <si>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ФГУ ФМС России ЦМПР «Ватутинки-1»</t>
  </si>
  <si>
    <t>5046005882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</si>
  <si>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</si>
  <si>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</si>
  <si>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</si>
  <si>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</si>
  <si>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</si>
  <si>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Каширский муниципальный район</t>
  </si>
  <si>
    <t>Город Ожерелье</t>
  </si>
  <si>
    <t>46620104</t>
  </si>
  <si>
    <t>ООО "Жилресурс"</t>
  </si>
  <si>
    <t>5019019276</t>
  </si>
  <si>
    <t>501901001</t>
  </si>
  <si>
    <t>Коломенский муниципальный район</t>
  </si>
  <si>
    <t>46622000</t>
  </si>
  <si>
    <t>ООО "МКХ Коломенского района"</t>
  </si>
  <si>
    <t>5022560710</t>
  </si>
  <si>
    <t>Красногорский муниципальный район</t>
  </si>
  <si>
    <t>Поселок Нахабино</t>
  </si>
  <si>
    <t>46623154</t>
  </si>
  <si>
    <t>ООО "Акватория"</t>
  </si>
  <si>
    <t>5024033942</t>
  </si>
  <si>
    <t>502401001</t>
  </si>
  <si>
    <t>ООО "Нахабинские инженерные сети"</t>
  </si>
  <si>
    <t>5024092779</t>
  </si>
  <si>
    <t>Луховицкий муниципальный район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</si>
  <si>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</si>
  <si>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</si>
  <si>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</si>
  <si>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</si>
  <si>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</si>
  <si>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Мытищинский муниципальный район</t>
  </si>
  <si>
    <t>Город Мытищи</t>
  </si>
  <si>
    <t>46634101</t>
  </si>
  <si>
    <t>ОАО "Метровагонмаш"</t>
  </si>
  <si>
    <t>5029006702</t>
  </si>
  <si>
    <t>509950001</t>
  </si>
  <si>
    <t>ОАО "Мытищинская теплосеть"</t>
  </si>
  <si>
    <t>5029004624</t>
  </si>
  <si>
    <t>502901001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</si>
  <si>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</si>
  <si>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</si>
  <si>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</si>
  <si>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</si>
  <si>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</si>
  <si>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</si>
  <si>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</si>
  <si>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</si>
  <si>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</si>
  <si>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</si>
  <si>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</si>
  <si>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</si>
  <si>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</si>
  <si>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</si>
  <si>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</si>
  <si>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</si>
  <si>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</si>
  <si>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ООО "Энергия Плюс"</t>
  </si>
  <si>
    <t>5031052745</t>
  </si>
  <si>
    <t>отделение филиала "РТРС" "МРЦ" Радиоцентр №9</t>
  </si>
  <si>
    <t>7717127211</t>
  </si>
  <si>
    <t>503131001</t>
  </si>
  <si>
    <t>АУ «Сельское поселение Буньковское»</t>
  </si>
  <si>
    <t>5031065409</t>
  </si>
  <si>
    <t>ООО «ЕДС – Ногинск»</t>
  </si>
  <si>
    <t>5031064148</t>
  </si>
  <si>
    <t>ООО «УК «Обухово»</t>
  </si>
  <si>
    <t>5031067766</t>
  </si>
  <si>
    <t>ООО «УК «Фрязево»</t>
  </si>
  <si>
    <t>5031069700</t>
  </si>
  <si>
    <t>УК "Мамонтово-Ямкино"</t>
  </si>
  <si>
    <t>5031067893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</si>
  <si>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</si>
  <si>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</si>
  <si>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</si>
  <si>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</si>
  <si>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</si>
  <si>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</si>
  <si>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</si>
  <si>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</si>
  <si>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</si>
  <si>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ООО "Тепло-Озёры"</t>
  </si>
  <si>
    <t>5022088329</t>
  </si>
  <si>
    <t>Клишинское</t>
  </si>
  <si>
    <t>46642410</t>
  </si>
  <si>
    <t>ФГУ  санаторий «Ока» Минздравсоцразвития России</t>
  </si>
  <si>
    <t>5033001760</t>
  </si>
  <si>
    <t>Павлово-Посадский муниципальный район</t>
  </si>
  <si>
    <t>46645000</t>
  </si>
  <si>
    <t>МУП "Энергетик"</t>
  </si>
  <si>
    <t>5035019481</t>
  </si>
  <si>
    <t>503501001</t>
  </si>
  <si>
    <t>Поселок Молодежный (ЗАТО)</t>
  </si>
  <si>
    <t>46761000</t>
  </si>
  <si>
    <t>МУП "Жилкомбытстрой-Молодежный"</t>
  </si>
  <si>
    <t>5030041170</t>
  </si>
  <si>
    <t>503001001</t>
  </si>
  <si>
    <t>Рузский муниципальный район</t>
  </si>
  <si>
    <t>Город Руза</t>
  </si>
  <si>
    <t>46649101</t>
  </si>
  <si>
    <t>ООО "Рузские тепловые сети"</t>
  </si>
  <si>
    <t>5075032471</t>
  </si>
  <si>
    <t>507501001</t>
  </si>
  <si>
    <t>Сергиево-Посадский муниципальный район</t>
  </si>
  <si>
    <t>Шеметовское</t>
  </si>
  <si>
    <t>46615461</t>
  </si>
  <si>
    <t>ООО "Управляющая компания Шемеово"</t>
  </si>
  <si>
    <t>5042111946</t>
  </si>
  <si>
    <t>504201001</t>
  </si>
  <si>
    <t>Серебряно-Прудский муниципальный район</t>
  </si>
  <si>
    <t>46650000</t>
  </si>
  <si>
    <t>ОАО "СО ЕЭС" ЦТО</t>
  </si>
  <si>
    <t>7705454461</t>
  </si>
  <si>
    <t>507602001</t>
  </si>
  <si>
    <t>ООО "Серебряно-Прудское МПКХ"</t>
  </si>
  <si>
    <t>5076008538</t>
  </si>
  <si>
    <t>507601001</t>
  </si>
  <si>
    <t>Солнечногорский муниципальный район</t>
  </si>
  <si>
    <t>Город Солнечногорск</t>
  </si>
  <si>
    <t>46652101</t>
  </si>
  <si>
    <t>МУП "Городское хозяйство" г.о. Солнечногорск</t>
  </si>
  <si>
    <t>5044069577</t>
  </si>
  <si>
    <t>504401001</t>
  </si>
  <si>
    <t>Поселок Андреевка</t>
  </si>
  <si>
    <t>46652153</t>
  </si>
  <si>
    <t>ООО "Жилремстрой"</t>
  </si>
  <si>
    <t>5044043360</t>
  </si>
  <si>
    <t>Талдомский муниципальный район</t>
  </si>
  <si>
    <t>46654000</t>
  </si>
  <si>
    <t>Город Талдом</t>
  </si>
  <si>
    <t>МУП "ТАЛДОМСЕРВИС"</t>
  </si>
  <si>
    <t>5000001042</t>
  </si>
  <si>
    <t>500702001</t>
  </si>
  <si>
    <t>МУП «Талдомсервис»</t>
  </si>
  <si>
    <t>5078015918</t>
  </si>
  <si>
    <t>507801001</t>
  </si>
  <si>
    <t>Чеховский муниципальный район</t>
  </si>
  <si>
    <t>Любучанское</t>
  </si>
  <si>
    <t>46656416</t>
  </si>
  <si>
    <t>ГУЗ " Психиатрическая больница №5"</t>
  </si>
  <si>
    <t>5048050866</t>
  </si>
  <si>
    <t>504801001</t>
  </si>
  <si>
    <t>Щелковский муниципальный район</t>
  </si>
  <si>
    <t>Город Щелково</t>
  </si>
  <si>
    <t>46659101</t>
  </si>
  <si>
    <t>МПЩР "Щелковская Теплосеть"</t>
  </si>
  <si>
    <t>5050026684</t>
  </si>
  <si>
    <t>505001001</t>
  </si>
  <si>
    <t>ОАО "Теплосеть-Инвест"</t>
  </si>
  <si>
    <t>5050055205</t>
  </si>
  <si>
    <t>Медвежье-Озерское</t>
  </si>
  <si>
    <t>46659419</t>
  </si>
  <si>
    <t>ООО "ГрадИнвест"</t>
  </si>
  <si>
    <t>7729609724</t>
  </si>
  <si>
    <t>770901001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</si>
  <si>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</si>
  <si>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</si>
  <si>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</si>
  <si>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</si>
  <si>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Фряново</t>
  </si>
  <si>
    <t>46659163</t>
  </si>
  <si>
    <t>Фряновское МП ЖКХ</t>
  </si>
  <si>
    <t>5050037781</t>
  </si>
  <si>
    <t>Удалить запись</t>
  </si>
  <si>
    <t>Организации, сумма оплаты услуг которых превышает 20% от суммы расходов по статье капитальный ремонт основных производственных средств, отсутствуют</t>
  </si>
  <si>
    <t>Организации, сумма оплаты услуг которых превышает 20% от суммы расходов по статье текущий ремонт основных производственных средств, отсутствуют</t>
  </si>
  <si>
    <t>Организации, сумма оплаты услуг которых превышает 20% от суммы расходов по статье услуги производственного характера, отсутствуют</t>
  </si>
  <si>
    <t>ед.</t>
  </si>
  <si>
    <t>прочее</t>
  </si>
  <si>
    <t>Заявление на имя главного энергетика института</t>
  </si>
  <si>
    <t>В соответствии с Постановлением Правительства РФ №83 от 13.02.2006г.(в ред.Постановления Правительства РФ от 15.05.2010г.№341)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</si>
  <si>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</si>
  <si>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</si>
  <si>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</si>
  <si>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Дмитриевское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</si>
  <si>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</si>
  <si>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</si>
  <si>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</si>
  <si>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</si>
  <si>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</si>
  <si>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</si>
  <si>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</si>
  <si>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</si>
  <si>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</si>
  <si>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</si>
  <si>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</si>
  <si>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</si>
  <si>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</si>
  <si>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</si>
  <si>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</si>
  <si>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</si>
  <si>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</si>
  <si>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</si>
  <si>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</si>
  <si>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</si>
  <si>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</si>
  <si>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</si>
  <si>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</si>
  <si>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</si>
  <si>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</si>
  <si>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</si>
  <si>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Удельное водопотребление, куб.м/чел</t>
  </si>
  <si>
    <t>Расход топлива на 1 куб. м, т.у.т./куб.м</t>
  </si>
  <si>
    <t>Расход электроэнергии на производство и поставку 1 куб.м горячей воды, кВт*ч/куб.м</t>
  </si>
  <si>
    <t>Расход тепловой энергии на 1 куб.м., Гкал/куб.м.</t>
  </si>
  <si>
    <t>Количество аварий на 1 км сетей горячего водоснабжения, ед.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</si>
  <si>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</si>
  <si>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</si>
  <si>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</si>
  <si>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</si>
  <si>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</si>
  <si>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</si>
  <si>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</si>
  <si>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</si>
  <si>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</si>
  <si>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</si>
  <si>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</si>
  <si>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</si>
  <si>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</si>
  <si>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</si>
  <si>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</si>
  <si>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</si>
  <si>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</si>
  <si>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</si>
  <si>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</si>
  <si>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</si>
  <si>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</si>
  <si>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</si>
  <si>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</si>
  <si>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</si>
  <si>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</si>
  <si>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</si>
  <si>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</si>
  <si>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</si>
  <si>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</si>
  <si>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</si>
  <si>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</si>
  <si>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</si>
  <si>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</si>
  <si>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</si>
  <si>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</si>
  <si>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</si>
  <si>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</si>
  <si>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</si>
  <si>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</si>
  <si>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</si>
  <si>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</si>
  <si>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</si>
  <si>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</si>
  <si>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</si>
  <si>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</si>
  <si>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</si>
  <si>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</si>
  <si>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</si>
  <si>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</si>
  <si>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</si>
  <si>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</si>
  <si>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</si>
  <si>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</si>
  <si>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</si>
  <si>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</si>
  <si>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</si>
  <si>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</si>
  <si>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</si>
  <si>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</si>
  <si>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</si>
  <si>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</si>
  <si>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</si>
  <si>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</si>
  <si>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</si>
  <si>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</si>
  <si>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</si>
  <si>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</si>
  <si>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</si>
  <si>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</si>
  <si>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</si>
  <si>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</si>
  <si>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</si>
  <si>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</si>
  <si>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</si>
  <si>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</si>
  <si>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</si>
  <si>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</si>
  <si>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</si>
  <si>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</si>
  <si>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</si>
  <si>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</si>
  <si>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</si>
  <si>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</si>
  <si>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</si>
  <si>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</si>
  <si>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</si>
  <si>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</si>
  <si>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</si>
  <si>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</si>
  <si>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</si>
  <si>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</si>
  <si>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</si>
  <si>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</si>
  <si>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</si>
  <si>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</si>
  <si>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</si>
  <si>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</si>
  <si>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</si>
  <si>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</si>
  <si>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</si>
  <si>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</si>
  <si>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</si>
  <si>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</si>
  <si>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</si>
  <si>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</si>
  <si>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</si>
  <si>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</si>
  <si>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</si>
  <si>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</si>
  <si>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</si>
  <si>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</si>
  <si>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</si>
  <si>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</si>
  <si>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</si>
  <si>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</si>
  <si>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</si>
  <si>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</si>
  <si>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</si>
  <si>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</si>
  <si>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</si>
  <si>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</si>
  <si>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</si>
  <si>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</si>
  <si>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</si>
  <si>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</si>
  <si>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</si>
  <si>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</si>
  <si>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</si>
  <si>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</si>
  <si>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</si>
  <si>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</si>
  <si>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</si>
  <si>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</si>
  <si>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</si>
  <si>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</si>
  <si>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</si>
  <si>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</si>
  <si>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</si>
  <si>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</si>
  <si>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</si>
  <si>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</si>
  <si>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</si>
  <si>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</si>
  <si>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</si>
  <si>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</si>
  <si>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</si>
  <si>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</si>
  <si>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</si>
  <si>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</si>
  <si>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</si>
  <si>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</si>
  <si>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</si>
  <si>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11654414</t>
  </si>
  <si>
    <t>Лихачёвское</t>
  </si>
  <si>
    <t>11654416</t>
  </si>
  <si>
    <t>Лойгинское</t>
  </si>
  <si>
    <t>11654418</t>
  </si>
  <si>
    <t>Малодорское</t>
  </si>
  <si>
    <t>11654420</t>
  </si>
  <si>
    <t>11654151</t>
  </si>
  <si>
    <t>Плосское</t>
  </si>
  <si>
    <t>11654432</t>
  </si>
  <si>
    <t>Ростовско-минское</t>
  </si>
  <si>
    <t>11654436</t>
  </si>
  <si>
    <t>Строевское</t>
  </si>
  <si>
    <t>11654444</t>
  </si>
  <si>
    <t>Шангальское</t>
  </si>
  <si>
    <t>11654456</t>
  </si>
  <si>
    <t>Холмогорский муниципальный район</t>
  </si>
  <si>
    <t>11656000</t>
  </si>
  <si>
    <t>Белогорское</t>
  </si>
  <si>
    <t>11656404</t>
  </si>
  <si>
    <t>11656406</t>
  </si>
  <si>
    <t>Емецкое</t>
  </si>
  <si>
    <t>11656408</t>
  </si>
  <si>
    <t>Луковецкое</t>
  </si>
  <si>
    <t>11656434</t>
  </si>
  <si>
    <t>Матигорское</t>
  </si>
  <si>
    <t>11656436</t>
  </si>
  <si>
    <t>Ракульское</t>
  </si>
  <si>
    <t>11656440</t>
  </si>
  <si>
    <t>Отчетный год</t>
  </si>
  <si>
    <t>Светлозерское</t>
  </si>
  <si>
    <t>11656442</t>
  </si>
  <si>
    <t>Усть-Пинежское</t>
  </si>
  <si>
    <t>11656448</t>
  </si>
  <si>
    <t>Холмогорское</t>
  </si>
  <si>
    <t>11656460</t>
  </si>
  <si>
    <t>Шенкурский муниципальный район</t>
  </si>
  <si>
    <t>11658000</t>
  </si>
  <si>
    <t>11658416</t>
  </si>
  <si>
    <t>Ровдинское</t>
  </si>
  <si>
    <t>11658420</t>
  </si>
  <si>
    <t>Усть-Паденьгское</t>
  </si>
  <si>
    <t>11658432</t>
  </si>
  <si>
    <t>Шеговарское</t>
  </si>
  <si>
    <t>11658444</t>
  </si>
  <si>
    <t>Шенкурское</t>
  </si>
  <si>
    <t>11658101</t>
  </si>
  <si>
    <t>Аргуновское</t>
  </si>
  <si>
    <t>11605402</t>
  </si>
  <si>
    <t>Усть-Вельское</t>
  </si>
  <si>
    <t>11605448</t>
  </si>
  <si>
    <t>Шоношское</t>
  </si>
  <si>
    <t>11605460</t>
  </si>
  <si>
    <t>Горковское</t>
  </si>
  <si>
    <t>11608420</t>
  </si>
  <si>
    <t>Пучужское</t>
  </si>
  <si>
    <t>11608440</t>
  </si>
  <si>
    <t>Сефтренское</t>
  </si>
  <si>
    <t>11608444</t>
  </si>
  <si>
    <t>Тимошинское</t>
  </si>
  <si>
    <t>11608452</t>
  </si>
  <si>
    <t>Беляевское</t>
  </si>
  <si>
    <t>11611404</t>
  </si>
  <si>
    <t>11614412</t>
  </si>
  <si>
    <t>Кицкое</t>
  </si>
  <si>
    <t>11614416</t>
  </si>
  <si>
    <t>Моржегорское</t>
  </si>
  <si>
    <t>11614424</t>
  </si>
  <si>
    <t>Усть-Ваеньгское</t>
  </si>
  <si>
    <t>11614436</t>
  </si>
  <si>
    <t>Шидровское</t>
  </si>
  <si>
    <t>11614447</t>
  </si>
  <si>
    <t>не определено</t>
  </si>
  <si>
    <t>22222222</t>
  </si>
  <si>
    <t>Белослудское</t>
  </si>
  <si>
    <t>11630408</t>
  </si>
  <si>
    <t>Пермогорское</t>
  </si>
  <si>
    <t>11630428</t>
  </si>
  <si>
    <t>Вожгорское</t>
  </si>
  <si>
    <t>11638404</t>
  </si>
  <si>
    <t>Койнасское</t>
  </si>
  <si>
    <t>11638406</t>
  </si>
  <si>
    <t>Олемское</t>
  </si>
  <si>
    <t>11638416</t>
  </si>
  <si>
    <t>Ценогорское</t>
  </si>
  <si>
    <t>11638424</t>
  </si>
  <si>
    <t>Юромское</t>
  </si>
  <si>
    <t>11638428</t>
  </si>
  <si>
    <t>Быченское</t>
  </si>
  <si>
    <t>11642404</t>
  </si>
  <si>
    <t>Долгощельское</t>
  </si>
  <si>
    <t>11642408</t>
  </si>
  <si>
    <t>Дорогорское</t>
  </si>
  <si>
    <t>11642412</t>
  </si>
  <si>
    <t>Жердское</t>
  </si>
  <si>
    <t>11642420</t>
  </si>
  <si>
    <t>Козьмогородское</t>
  </si>
  <si>
    <t>11642424</t>
  </si>
  <si>
    <t>Койденское</t>
  </si>
  <si>
    <t>11642428</t>
  </si>
  <si>
    <t>Мосеевское</t>
  </si>
  <si>
    <t>11642436</t>
  </si>
  <si>
    <t>Ручьевское</t>
  </si>
  <si>
    <t>11642440</t>
  </si>
  <si>
    <t>Сафоновское</t>
  </si>
  <si>
    <t>11642442</t>
  </si>
  <si>
    <t>Совпольское</t>
  </si>
  <si>
    <t>11642444</t>
  </si>
  <si>
    <t>Целегорское</t>
  </si>
  <si>
    <t>11642448</t>
  </si>
  <si>
    <t>Мошинское</t>
  </si>
  <si>
    <t>11644428</t>
  </si>
  <si>
    <t>Веркольское</t>
  </si>
  <si>
    <t>11648404</t>
  </si>
  <si>
    <t>Кеврольское</t>
  </si>
  <si>
    <t>11648412</t>
  </si>
  <si>
    <t>Кушкопальское</t>
  </si>
  <si>
    <t>11648416</t>
  </si>
  <si>
    <t>Лавельское</t>
  </si>
  <si>
    <t>11648420</t>
  </si>
  <si>
    <t>Нюхченское</t>
  </si>
  <si>
    <t>11648424</t>
  </si>
  <si>
    <t>Покшеньгское</t>
  </si>
  <si>
    <t>11648428</t>
  </si>
  <si>
    <t>Сийское</t>
  </si>
  <si>
    <t>11648431</t>
  </si>
  <si>
    <t>Сурское</t>
  </si>
  <si>
    <t>11648440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</si>
  <si>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</si>
  <si>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</si>
  <si>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</si>
  <si>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</si>
  <si>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</si>
  <si>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141980, г.Дубна, Московской обл.,ул.Жолио Кюри,д.6</t>
  </si>
  <si>
    <t>141980, г.Дубна, Московской обл.,ул.Сахарова,д.6</t>
  </si>
  <si>
    <t xml:space="preserve">Леонов Александр Иванович </t>
  </si>
  <si>
    <t>(49621)64522</t>
  </si>
  <si>
    <t>Фролова Нина Егоровна</t>
  </si>
  <si>
    <t>(49621)65024</t>
  </si>
  <si>
    <t>Лавренко Любовь Николаевна</t>
  </si>
  <si>
    <t>инженер 1 категории</t>
  </si>
  <si>
    <t>(49621)64945</t>
  </si>
  <si>
    <t>lavrenkoln@mail.ru</t>
  </si>
  <si>
    <t>не имеется</t>
  </si>
  <si>
    <t>открытая система теплоснабжения</t>
  </si>
  <si>
    <t>www.jinr.ru</t>
  </si>
  <si>
    <t>Труфаногорское</t>
  </si>
  <si>
    <t>11648444</t>
  </si>
  <si>
    <t>Кенозерское</t>
  </si>
  <si>
    <t>11650404</t>
  </si>
  <si>
    <t>Оксовское</t>
  </si>
  <si>
    <t>11650168</t>
  </si>
  <si>
    <t>Почезерское</t>
  </si>
  <si>
    <t>11650420</t>
  </si>
  <si>
    <t>Пуксоозерское</t>
  </si>
  <si>
    <t>11650175</t>
  </si>
  <si>
    <t>Самодедское</t>
  </si>
  <si>
    <t>11650185</t>
  </si>
  <si>
    <t>Тарасовское</t>
  </si>
  <si>
    <t>11650428</t>
  </si>
  <si>
    <t>Федовское</t>
  </si>
  <si>
    <t>11650436</t>
  </si>
  <si>
    <t>11650440</t>
  </si>
  <si>
    <t>Ярнемское</t>
  </si>
  <si>
    <t>11650452</t>
  </si>
  <si>
    <t>Вознесенское</t>
  </si>
  <si>
    <t>11652404</t>
  </si>
  <si>
    <t>Зимне-Золотицкое</t>
  </si>
  <si>
    <t>11652412</t>
  </si>
  <si>
    <t>Ластольское</t>
  </si>
  <si>
    <t>11652428</t>
  </si>
  <si>
    <t>Летне-Золотицкое</t>
  </si>
  <si>
    <t>11652432</t>
  </si>
  <si>
    <t>Лопшеньгское</t>
  </si>
  <si>
    <t>11652440</t>
  </si>
  <si>
    <t>Патракеевское</t>
  </si>
  <si>
    <t>11652444</t>
  </si>
  <si>
    <t>Петроминское</t>
  </si>
  <si>
    <t>11652448</t>
  </si>
  <si>
    <t>11654428</t>
  </si>
  <si>
    <t>Синицкое</t>
  </si>
  <si>
    <t>11654440</t>
  </si>
  <si>
    <t>Череновское</t>
  </si>
  <si>
    <t>11654452</t>
  </si>
  <si>
    <t>Зачачьевское</t>
  </si>
  <si>
    <t>11656412</t>
  </si>
  <si>
    <t>Кехотское</t>
  </si>
  <si>
    <t>11656416</t>
  </si>
  <si>
    <t>Койдокурское</t>
  </si>
  <si>
    <t>11656420</t>
  </si>
  <si>
    <t>Копачевское</t>
  </si>
  <si>
    <t>11656424</t>
  </si>
  <si>
    <t>Леуновское</t>
  </si>
  <si>
    <t>11656428</t>
  </si>
  <si>
    <t>Ломоносовское</t>
  </si>
  <si>
    <t>11656432</t>
  </si>
  <si>
    <t>Селецкое</t>
  </si>
  <si>
    <t>11656444</t>
  </si>
  <si>
    <t>Ухтостровское</t>
  </si>
  <si>
    <t>11656452</t>
  </si>
  <si>
    <t>Хаврогорское</t>
  </si>
  <si>
    <t>11656456</t>
  </si>
  <si>
    <t>Верхоледское</t>
  </si>
  <si>
    <t>11658404</t>
  </si>
  <si>
    <t>Верхопаденьгское</t>
  </si>
  <si>
    <t>11658408</t>
  </si>
  <si>
    <t>Сюмское</t>
  </si>
  <si>
    <t>11658424</t>
  </si>
  <si>
    <t>Тарнянское</t>
  </si>
  <si>
    <t>11658428</t>
  </si>
  <si>
    <t>Федогорское</t>
  </si>
  <si>
    <t>11658436</t>
  </si>
  <si>
    <t>Шахановское</t>
  </si>
  <si>
    <t>11658440</t>
  </si>
  <si>
    <t>Ямскогорское</t>
  </si>
  <si>
    <t>11658448</t>
  </si>
  <si>
    <t>Дата последнего обновления реестра МО 11.01.2011 16:17:19</t>
  </si>
  <si>
    <t>Архангельск</t>
  </si>
  <si>
    <t>11701111</t>
  </si>
  <si>
    <t>город Архангельск</t>
  </si>
  <si>
    <t>11701000</t>
  </si>
  <si>
    <t>Вельский муниципальный район</t>
  </si>
  <si>
    <t>11605000</t>
  </si>
  <si>
    <t>Благовещенское</t>
  </si>
  <si>
    <t>11605404</t>
  </si>
  <si>
    <t>Вельское</t>
  </si>
  <si>
    <t>11605101</t>
  </si>
  <si>
    <t>Верхнеустькулойское</t>
  </si>
  <si>
    <t>11605408</t>
  </si>
  <si>
    <t>Верхнешоношское</t>
  </si>
  <si>
    <t>11605412</t>
  </si>
  <si>
    <t>Кулойское</t>
  </si>
  <si>
    <t>11605157</t>
  </si>
  <si>
    <t>Липовское</t>
  </si>
  <si>
    <t>11605416</t>
  </si>
  <si>
    <t>11605418</t>
  </si>
  <si>
    <t>Низовское</t>
  </si>
  <si>
    <t>11605420</t>
  </si>
  <si>
    <t>Пакшеньгское</t>
  </si>
  <si>
    <t>11605424</t>
  </si>
  <si>
    <t>Пежемское</t>
  </si>
  <si>
    <t>11605428</t>
  </si>
  <si>
    <t>Попонаволоцкое</t>
  </si>
  <si>
    <t>11605432</t>
  </si>
  <si>
    <t>Пуйское</t>
  </si>
  <si>
    <t>11605436</t>
  </si>
  <si>
    <t>Ракуло-Кокшеньгское</t>
  </si>
  <si>
    <t>11605440</t>
  </si>
  <si>
    <t>Солгинское</t>
  </si>
  <si>
    <t>11605442</t>
  </si>
  <si>
    <t>Судромское</t>
  </si>
  <si>
    <t>11605444</t>
  </si>
  <si>
    <t>Тегринское</t>
  </si>
  <si>
    <t>11605446</t>
  </si>
  <si>
    <t>Усть-Шоношское</t>
  </si>
  <si>
    <t>11605449</t>
  </si>
  <si>
    <t>Хозьминское</t>
  </si>
  <si>
    <t>11605452</t>
  </si>
  <si>
    <t>Шадреньгское</t>
  </si>
  <si>
    <t>11605456</t>
  </si>
  <si>
    <t>Верхнетоемский муниципальный район</t>
  </si>
  <si>
    <t>11608000</t>
  </si>
  <si>
    <t>Афанасьевское</t>
  </si>
  <si>
    <t>11608404</t>
  </si>
  <si>
    <t>Верхнетоемское</t>
  </si>
  <si>
    <t>11608408</t>
  </si>
  <si>
    <t>Выйское</t>
  </si>
  <si>
    <t>11608416</t>
  </si>
  <si>
    <t>Двинское</t>
  </si>
  <si>
    <t>11608422</t>
  </si>
  <si>
    <t>Федьковское</t>
  </si>
  <si>
    <t>11608456</t>
  </si>
  <si>
    <t>Вилегодский муниципальный район</t>
  </si>
  <si>
    <t>11611000</t>
  </si>
  <si>
    <t>Вилегодское</t>
  </si>
  <si>
    <t>11611408</t>
  </si>
  <si>
    <t>Ильинское</t>
  </si>
  <si>
    <t>11611412</t>
  </si>
  <si>
    <t>11611416</t>
  </si>
  <si>
    <t>Павловское</t>
  </si>
  <si>
    <t>11611420</t>
  </si>
  <si>
    <t>Селянское</t>
  </si>
  <si>
    <t>11611424</t>
  </si>
  <si>
    <t>Виноградовский муниципальный район</t>
  </si>
  <si>
    <t>11614000</t>
  </si>
  <si>
    <t>Березниковское</t>
  </si>
  <si>
    <t>11614151</t>
  </si>
  <si>
    <t>Борецкое</t>
  </si>
  <si>
    <t>11614404</t>
  </si>
  <si>
    <t>Осиновское</t>
  </si>
  <si>
    <t>11614428</t>
  </si>
  <si>
    <t>Рочегодское</t>
  </si>
  <si>
    <t>11614433</t>
  </si>
  <si>
    <t>Каргопольский муниципальный район</t>
  </si>
  <si>
    <t>11618000</t>
  </si>
  <si>
    <t>Каргопольское</t>
  </si>
  <si>
    <t>11618101</t>
  </si>
  <si>
    <t>Ошевенское</t>
  </si>
  <si>
    <t>11618428</t>
  </si>
  <si>
    <t>11618432</t>
  </si>
  <si>
    <t>Печниковское</t>
  </si>
  <si>
    <t>11618436</t>
  </si>
  <si>
    <t>11618441</t>
  </si>
  <si>
    <t>Ухотское</t>
  </si>
  <si>
    <t>11618456</t>
  </si>
  <si>
    <t>Коношский муниципальный район</t>
  </si>
  <si>
    <t>11622000</t>
  </si>
  <si>
    <t>Волошское</t>
  </si>
  <si>
    <t>11622406</t>
  </si>
  <si>
    <t>Вохтомское</t>
  </si>
  <si>
    <t>11622408</t>
  </si>
  <si>
    <t>Ерцевское</t>
  </si>
  <si>
    <t>11622418</t>
  </si>
  <si>
    <t>Климовское</t>
  </si>
  <si>
    <t>11622424</t>
  </si>
  <si>
    <t>Коношское</t>
  </si>
  <si>
    <t>11622151</t>
  </si>
  <si>
    <t>Мирный</t>
  </si>
  <si>
    <t>11622425</t>
  </si>
  <si>
    <t>Подюжское</t>
  </si>
  <si>
    <t>11622426</t>
  </si>
  <si>
    <t>Тавреньгское</t>
  </si>
  <si>
    <t>11622432</t>
  </si>
  <si>
    <t>Коряжма</t>
  </si>
  <si>
    <t>11708888</t>
  </si>
  <si>
    <t>город Коряжма</t>
  </si>
  <si>
    <t>11708000</t>
  </si>
  <si>
    <t>Котлас</t>
  </si>
  <si>
    <t>11710000</t>
  </si>
  <si>
    <t>Котласский муниципальный район</t>
  </si>
  <si>
    <t>11627000</t>
  </si>
  <si>
    <t>Приводинское</t>
  </si>
  <si>
    <t>11627157</t>
  </si>
  <si>
    <t>Сольвычегодское</t>
  </si>
  <si>
    <t>11627104</t>
  </si>
  <si>
    <t>Черемушское</t>
  </si>
  <si>
    <t>11627472</t>
  </si>
  <si>
    <t>Шипицынское</t>
  </si>
  <si>
    <t>11627180</t>
  </si>
  <si>
    <t>Красноборский муниципальный район</t>
  </si>
  <si>
    <t>11630000</t>
  </si>
  <si>
    <t>11630404</t>
  </si>
  <si>
    <t>Верхнеуфтюгское</t>
  </si>
  <si>
    <t>11630416</t>
  </si>
  <si>
    <t>Куликовское</t>
  </si>
  <si>
    <t>11630420</t>
  </si>
  <si>
    <t>Телеговское</t>
  </si>
  <si>
    <t>11630432</t>
  </si>
  <si>
    <t>Черевковское</t>
  </si>
  <si>
    <t>11630436</t>
  </si>
  <si>
    <t>add_HYPERLINK_SPb_range</t>
  </si>
  <si>
    <t>Ленский муниципальный район</t>
  </si>
  <si>
    <t>11635000</t>
  </si>
  <si>
    <t>Козьминское</t>
  </si>
  <si>
    <t>11635408</t>
  </si>
  <si>
    <t>Сафроновское</t>
  </si>
  <si>
    <t>11635420</t>
  </si>
  <si>
    <t>Сойгинское</t>
  </si>
  <si>
    <t>11635428</t>
  </si>
  <si>
    <t>Урдомское</t>
  </si>
  <si>
    <t>11635157</t>
  </si>
  <si>
    <t>Лешуконский муниципальный район</t>
  </si>
  <si>
    <t>11638000</t>
  </si>
  <si>
    <t>Лешуконское</t>
  </si>
  <si>
    <t>11638408</t>
  </si>
  <si>
    <t>Мезенский муниципальный район</t>
  </si>
  <si>
    <t>11642000</t>
  </si>
  <si>
    <t>Каменское</t>
  </si>
  <si>
    <t>11642157</t>
  </si>
  <si>
    <t>Мезенское</t>
  </si>
  <si>
    <t>11642101</t>
  </si>
  <si>
    <t>Соянское</t>
  </si>
  <si>
    <t>11642446</t>
  </si>
  <si>
    <t>Мирный (ЗАТО)</t>
  </si>
  <si>
    <t>11725111</t>
  </si>
  <si>
    <t>11725000</t>
  </si>
  <si>
    <t>Новая Земля</t>
  </si>
  <si>
    <t>11712000</t>
  </si>
  <si>
    <t>Новодвинск</t>
  </si>
  <si>
    <t>11715111</t>
  </si>
  <si>
    <t>город Новодвинск</t>
  </si>
  <si>
    <t>11715000</t>
  </si>
  <si>
    <t>Няндомский муниципальный район</t>
  </si>
  <si>
    <t>11644000</t>
  </si>
  <si>
    <t>Няндомское</t>
  </si>
  <si>
    <t>11644101</t>
  </si>
  <si>
    <t>Шалакушское</t>
  </si>
  <si>
    <t>11644431</t>
  </si>
  <si>
    <t>Онежский муниципальный район</t>
  </si>
  <si>
    <t>11646000</t>
  </si>
  <si>
    <t>Золотухское</t>
  </si>
  <si>
    <t>11646402</t>
  </si>
  <si>
    <t>Кодинское</t>
  </si>
  <si>
    <t>11646403</t>
  </si>
  <si>
    <t>Малошуйское</t>
  </si>
  <si>
    <t>11646162</t>
  </si>
  <si>
    <t>Нименьгское</t>
  </si>
  <si>
    <t>11646416</t>
  </si>
  <si>
    <t>Онежское</t>
  </si>
  <si>
    <t>11646101</t>
  </si>
  <si>
    <t>Покровское</t>
  </si>
  <si>
    <t>11646432</t>
  </si>
  <si>
    <t>Порожское</t>
  </si>
  <si>
    <t>11646436</t>
  </si>
  <si>
    <t>Чекуевское</t>
  </si>
  <si>
    <t>11646444</t>
  </si>
  <si>
    <t>Пинежский муниципальный район</t>
  </si>
  <si>
    <t>11648000</t>
  </si>
  <si>
    <t>Карпогорское</t>
  </si>
  <si>
    <t>11648408</t>
  </si>
  <si>
    <t>Междуреченское</t>
  </si>
  <si>
    <t>11648422</t>
  </si>
  <si>
    <t>Пинежское</t>
  </si>
  <si>
    <t>11648427</t>
  </si>
  <si>
    <t>Пиринемское</t>
  </si>
  <si>
    <t>11648425</t>
  </si>
  <si>
    <t>11648432</t>
  </si>
  <si>
    <t>Шилегское</t>
  </si>
  <si>
    <t>11648452</t>
  </si>
  <si>
    <t>Плесецкий муниципальный район</t>
  </si>
  <si>
    <t>11650000</t>
  </si>
  <si>
    <t>Емцовское</t>
  </si>
  <si>
    <t>11650157</t>
  </si>
  <si>
    <t>Кенорецкое</t>
  </si>
  <si>
    <t>11650408</t>
  </si>
  <si>
    <t>Коневское</t>
  </si>
  <si>
    <t>11650412</t>
  </si>
  <si>
    <t>Обозерское</t>
  </si>
  <si>
    <t>11650163</t>
  </si>
  <si>
    <t>Плесецкое</t>
  </si>
  <si>
    <t>11650151</t>
  </si>
  <si>
    <t>Савинское</t>
  </si>
  <si>
    <t>11650180</t>
  </si>
  <si>
    <t>Североонежское</t>
  </si>
  <si>
    <t>11650188</t>
  </si>
  <si>
    <t>Ундозерское</t>
  </si>
  <si>
    <t>11650432</t>
  </si>
  <si>
    <t>Приморский муниципальный район</t>
  </si>
  <si>
    <t>11652000</t>
  </si>
  <si>
    <t>Васьковское</t>
  </si>
  <si>
    <t>11652402</t>
  </si>
  <si>
    <t>Заостровское</t>
  </si>
  <si>
    <t>11652408</t>
  </si>
  <si>
    <t>Катунинское</t>
  </si>
  <si>
    <t>11652420</t>
  </si>
  <si>
    <t>Коскогорское</t>
  </si>
  <si>
    <t>11652424</t>
  </si>
  <si>
    <t>Лисестровское</t>
  </si>
  <si>
    <t>11652436</t>
  </si>
  <si>
    <t>Лявленское</t>
  </si>
  <si>
    <t>11652442</t>
  </si>
  <si>
    <t>Повракульское</t>
  </si>
  <si>
    <t>11652450</t>
  </si>
  <si>
    <t>Приморское</t>
  </si>
  <si>
    <t>11652452</t>
  </si>
  <si>
    <t>Пустошинское</t>
  </si>
  <si>
    <t>11652456</t>
  </si>
  <si>
    <t>Соловецкое</t>
  </si>
  <si>
    <t>11652458</t>
  </si>
  <si>
    <t>Талажское</t>
  </si>
  <si>
    <t>11652460</t>
  </si>
  <si>
    <t>Уемское</t>
  </si>
  <si>
    <t>11652466</t>
  </si>
  <si>
    <t>Показатели подлежащие раскрытию в сфере горячего водоснабжения (2)</t>
  </si>
  <si>
    <t>Алтайский край</t>
  </si>
  <si>
    <t>Северодвинск</t>
  </si>
  <si>
    <t>11730000</t>
  </si>
  <si>
    <t>Устьянский муниципальный район</t>
  </si>
  <si>
    <t>11654000</t>
  </si>
  <si>
    <t>Березницкое</t>
  </si>
  <si>
    <t>11654404</t>
  </si>
  <si>
    <t>Бестужевское</t>
  </si>
  <si>
    <t>11654408</t>
  </si>
  <si>
    <t>11654412</t>
  </si>
  <si>
    <t>Илезское</t>
  </si>
  <si>
    <t>11654413</t>
  </si>
  <si>
    <t>Киземское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</si>
  <si>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</si>
  <si>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</si>
  <si>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</si>
  <si>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</si>
  <si>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</si>
  <si>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</si>
  <si>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</si>
  <si>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</si>
  <si>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</si>
  <si>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Сосновское</t>
  </si>
  <si>
    <t>Октябрьское</t>
  </si>
  <si>
    <t>Муравьевское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</si>
  <si>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</si>
  <si>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</si>
  <si>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</si>
  <si>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</si>
  <si>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</si>
  <si>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</si>
  <si>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</si>
  <si>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</si>
  <si>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</si>
  <si>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</si>
  <si>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</si>
  <si>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</si>
  <si>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</si>
  <si>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</si>
  <si>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</si>
  <si>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</si>
  <si>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</si>
  <si>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</si>
  <si>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</si>
  <si>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</si>
  <si>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</si>
  <si>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</si>
  <si>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</si>
  <si>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</si>
  <si>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</si>
  <si>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</si>
  <si>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</si>
  <si>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</si>
  <si>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</si>
  <si>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</si>
  <si>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</si>
  <si>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</si>
  <si>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</si>
  <si>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</si>
  <si>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</si>
  <si>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</si>
  <si>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</si>
  <si>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</si>
  <si>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</si>
  <si>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</si>
  <si>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</si>
  <si>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</si>
  <si>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</si>
  <si>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</si>
  <si>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</si>
  <si>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</si>
  <si>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</si>
  <si>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</si>
  <si>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</si>
  <si>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</si>
  <si>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</si>
  <si>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</si>
  <si>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</si>
  <si>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</si>
  <si>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</si>
  <si>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</si>
  <si>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</si>
  <si>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</si>
  <si>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</si>
  <si>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</si>
  <si>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</si>
  <si>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</si>
  <si>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</si>
  <si>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</si>
  <si>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</si>
  <si>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</si>
  <si>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</si>
  <si>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</si>
  <si>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</si>
  <si>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</si>
  <si>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</si>
  <si>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</si>
  <si>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</si>
  <si>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</si>
  <si>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</si>
  <si>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</si>
  <si>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</si>
  <si>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</si>
  <si>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</si>
  <si>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</si>
  <si>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</si>
  <si>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</si>
  <si>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</si>
  <si>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</si>
  <si>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</si>
  <si>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</si>
  <si>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</si>
  <si>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</si>
  <si>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</si>
  <si>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</si>
  <si>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</si>
  <si>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</si>
  <si>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</si>
  <si>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</si>
  <si>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</si>
  <si>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</si>
  <si>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</si>
  <si>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ГВС инвестиции</t>
  </si>
  <si>
    <t>ГВС показатели</t>
  </si>
  <si>
    <t>ГВС показатели (2)</t>
  </si>
  <si>
    <t>НДС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</si>
  <si>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</si>
  <si>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</si>
  <si>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</si>
  <si>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</si>
  <si>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</si>
  <si>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</si>
  <si>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</si>
  <si>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</si>
  <si>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</si>
  <si>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</si>
  <si>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</si>
  <si>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</si>
  <si>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</si>
  <si>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</si>
  <si>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</si>
  <si>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</si>
  <si>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</si>
  <si>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</si>
  <si>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</si>
  <si>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</si>
  <si>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</si>
  <si>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</si>
  <si>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</si>
  <si>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</si>
  <si>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</si>
  <si>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</si>
  <si>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</si>
  <si>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</si>
  <si>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</si>
  <si>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</si>
  <si>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</si>
  <si>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</si>
  <si>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</si>
  <si>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</si>
  <si>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</si>
  <si>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</si>
  <si>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</si>
  <si>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</si>
  <si>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</si>
  <si>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</si>
  <si>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</si>
  <si>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</si>
  <si>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</si>
  <si>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</si>
  <si>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</si>
  <si>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</si>
  <si>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</si>
  <si>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</si>
  <si>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</si>
  <si>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</si>
  <si>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</si>
  <si>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</si>
  <si>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</si>
  <si>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</si>
  <si>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</si>
  <si>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</si>
  <si>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</si>
  <si>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</si>
  <si>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</si>
  <si>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</si>
  <si>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</si>
  <si>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</si>
  <si>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</si>
  <si>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</si>
  <si>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</si>
  <si>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</si>
  <si>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</si>
  <si>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</si>
  <si>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</si>
  <si>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</si>
  <si>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</si>
  <si>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</si>
  <si>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</si>
  <si>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</si>
  <si>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</si>
  <si>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</si>
  <si>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</si>
  <si>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</si>
  <si>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</si>
  <si>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</si>
  <si>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</si>
  <si>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</si>
  <si>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</si>
  <si>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</si>
  <si>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</si>
  <si>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</si>
  <si>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</si>
  <si>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</si>
  <si>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</si>
  <si>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</si>
  <si>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</si>
  <si>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</si>
  <si>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</si>
  <si>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</si>
  <si>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</si>
  <si>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</si>
  <si>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</si>
  <si>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</si>
  <si>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</si>
  <si>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</si>
  <si>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</si>
  <si>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</si>
  <si>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</si>
  <si>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</si>
  <si>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</si>
  <si>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</si>
  <si>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</si>
  <si>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</si>
  <si>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</si>
  <si>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</si>
  <si>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</si>
  <si>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</si>
  <si>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</si>
  <si>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</si>
  <si>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</si>
  <si>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</si>
  <si>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</si>
  <si>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</si>
  <si>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</si>
  <si>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</si>
  <si>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</si>
  <si>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</si>
  <si>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</si>
  <si>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</si>
  <si>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</si>
  <si>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</si>
  <si>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</si>
  <si>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</si>
  <si>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</si>
  <si>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</si>
  <si>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</si>
  <si>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</si>
  <si>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</si>
  <si>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</si>
  <si>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</si>
  <si>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</si>
  <si>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</si>
  <si>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</si>
  <si>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</si>
  <si>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</si>
  <si>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</si>
  <si>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</si>
  <si>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</si>
  <si>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</si>
  <si>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</si>
  <si>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</si>
  <si>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</si>
  <si>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t>Воскресенский муниципальный район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</si>
  <si>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</si>
  <si>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</si>
  <si>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</si>
  <si>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</si>
  <si>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</si>
  <si>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ОГЭ ОИЯИ</t>
  </si>
  <si>
    <t>9909125356</t>
  </si>
  <si>
    <t>Раменский муниципальный район</t>
  </si>
  <si>
    <t>46648000</t>
  </si>
  <si>
    <t>Город Раменское</t>
  </si>
  <si>
    <t>46648101</t>
  </si>
  <si>
    <t>ООО "Строительная Группа Инфинити"</t>
  </si>
  <si>
    <t>7743603058</t>
  </si>
  <si>
    <t>774301001</t>
  </si>
  <si>
    <t>Константиновское</t>
  </si>
  <si>
    <t>46648434</t>
  </si>
  <si>
    <t>ГСУСО МО "Денежниковский интернат"</t>
  </si>
  <si>
    <t>5040036267</t>
  </si>
  <si>
    <t>504001001</t>
  </si>
  <si>
    <t>МУП Раменское ПО "Тепловодоканал"</t>
  </si>
  <si>
    <t>5040055622</t>
  </si>
  <si>
    <t>Шаховской муниципальный район</t>
  </si>
  <si>
    <t>Поселок Шаховская</t>
  </si>
  <si>
    <t>46658151</t>
  </si>
  <si>
    <t>МПКХ "Шаховская"</t>
  </si>
  <si>
    <t>5079000720</t>
  </si>
  <si>
    <t>507901001</t>
  </si>
  <si>
    <t>Дата последнего обновления реестра организаций 12.05.2011 15:16:57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</si>
</sst>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0" fontId="23" fillId="24" borderId="16" xfId="375" applyNumberFormat="1" applyFont="1" applyFill="1" applyBorder="1" applyAlignment="1" applyProtection="1">
      <alignment horizontal="center" vertical="center" wrapText="1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4" t="str">
        <f>"Версия "&amp;GetVersion()</f>
        <v>Версия 4.0</v>
      </c>
      <c r="Q2" s="385"/>
    </row>
    <row r="3" spans="2:17" ht="30.75" customHeight="1">
      <c r="B3" s="114"/>
      <c r="C3" s="386" t="s">
        <v>1117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9" t="s">
        <v>583</v>
      </c>
      <c r="D5" s="389"/>
      <c r="E5" s="389"/>
      <c r="F5" s="389"/>
      <c r="G5" s="389"/>
      <c r="H5" s="389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90" t="s">
        <v>1239</v>
      </c>
      <c r="D6" s="390"/>
      <c r="E6" s="390"/>
      <c r="F6" s="390"/>
      <c r="G6" s="390"/>
      <c r="H6" s="390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79" t="s">
        <v>584</v>
      </c>
      <c r="D36" s="379"/>
      <c r="E36" s="379"/>
      <c r="F36" s="379"/>
      <c r="G36" s="379"/>
      <c r="H36" s="379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0" t="s">
        <v>1166</v>
      </c>
      <c r="D37" s="380"/>
      <c r="E37" s="381"/>
      <c r="F37" s="382"/>
      <c r="G37" s="382"/>
      <c r="H37" s="382"/>
      <c r="I37" s="382"/>
      <c r="J37" s="382"/>
      <c r="K37" s="382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0" t="s">
        <v>1167</v>
      </c>
      <c r="D38" s="380"/>
      <c r="E38" s="381"/>
      <c r="F38" s="382"/>
      <c r="G38" s="382"/>
      <c r="H38" s="382"/>
      <c r="I38" s="382"/>
      <c r="J38" s="382"/>
      <c r="K38" s="382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0" t="s">
        <v>1116</v>
      </c>
      <c r="D39" s="380"/>
      <c r="E39" s="375"/>
      <c r="F39" s="382"/>
      <c r="G39" s="382"/>
      <c r="H39" s="382"/>
      <c r="I39" s="382"/>
      <c r="J39" s="382"/>
      <c r="K39" s="382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0" t="s">
        <v>1168</v>
      </c>
      <c r="D40" s="380"/>
      <c r="E40" s="376"/>
      <c r="F40" s="377"/>
      <c r="G40" s="377"/>
      <c r="H40" s="377"/>
      <c r="I40" s="377"/>
      <c r="J40" s="377"/>
      <c r="K40" s="381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0" t="s">
        <v>1169</v>
      </c>
      <c r="D41" s="380"/>
      <c r="E41" s="377"/>
      <c r="F41" s="377"/>
      <c r="G41" s="377"/>
      <c r="H41" s="377"/>
      <c r="I41" s="377"/>
      <c r="J41" s="377"/>
      <c r="K41" s="381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79" t="s">
        <v>585</v>
      </c>
      <c r="D43" s="379"/>
      <c r="E43" s="379"/>
      <c r="F43" s="379"/>
      <c r="G43" s="379"/>
      <c r="H43" s="379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0" t="s">
        <v>1166</v>
      </c>
      <c r="D44" s="380"/>
      <c r="E44" s="381"/>
      <c r="F44" s="378"/>
      <c r="G44" s="378"/>
      <c r="H44" s="378"/>
      <c r="I44" s="378"/>
      <c r="J44" s="378"/>
      <c r="K44" s="378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0" t="s">
        <v>1167</v>
      </c>
      <c r="D45" s="380"/>
      <c r="E45" s="391"/>
      <c r="F45" s="378"/>
      <c r="G45" s="378"/>
      <c r="H45" s="378"/>
      <c r="I45" s="378"/>
      <c r="J45" s="378"/>
      <c r="K45" s="378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0" t="s">
        <v>1116</v>
      </c>
      <c r="D46" s="380"/>
      <c r="E46" s="392"/>
      <c r="F46" s="393"/>
      <c r="G46" s="393"/>
      <c r="H46" s="393"/>
      <c r="I46" s="393"/>
      <c r="J46" s="393"/>
      <c r="K46" s="393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0" t="s">
        <v>1168</v>
      </c>
      <c r="D47" s="380"/>
      <c r="E47" s="376"/>
      <c r="F47" s="377"/>
      <c r="G47" s="377"/>
      <c r="H47" s="377"/>
      <c r="I47" s="377"/>
      <c r="J47" s="377"/>
      <c r="K47" s="381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0" t="s">
        <v>1169</v>
      </c>
      <c r="D48" s="380"/>
      <c r="E48" s="377"/>
      <c r="F48" s="377"/>
      <c r="G48" s="377"/>
      <c r="H48" s="377"/>
      <c r="I48" s="377"/>
      <c r="J48" s="377"/>
      <c r="K48" s="377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P2:Q2"/>
    <mergeCell ref="C3:P3"/>
    <mergeCell ref="C5:H5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0" t="s">
        <v>565</v>
      </c>
      <c r="B1" s="340" t="s">
        <v>566</v>
      </c>
    </row>
    <row r="2" spans="1:2" ht="11.25">
      <c r="A2" t="s">
        <v>538</v>
      </c>
      <c r="B2" t="s">
        <v>1206</v>
      </c>
    </row>
    <row r="3" spans="1:2" ht="11.25">
      <c r="A3" t="s">
        <v>541</v>
      </c>
      <c r="B3" t="s">
        <v>574</v>
      </c>
    </row>
    <row r="4" spans="1:2" ht="11.25">
      <c r="A4" t="s">
        <v>1205</v>
      </c>
      <c r="B4" t="s">
        <v>568</v>
      </c>
    </row>
    <row r="5" spans="1:2" ht="11.25">
      <c r="A5" t="s">
        <v>1176</v>
      </c>
      <c r="B5" t="s">
        <v>569</v>
      </c>
    </row>
    <row r="6" spans="1:2" ht="11.25">
      <c r="A6" t="s">
        <v>1177</v>
      </c>
      <c r="B6" t="s">
        <v>570</v>
      </c>
    </row>
    <row r="7" spans="1:2" ht="11.25">
      <c r="A7" t="s">
        <v>1178</v>
      </c>
      <c r="B7" t="s">
        <v>571</v>
      </c>
    </row>
    <row r="8" spans="1:2" ht="11.25">
      <c r="A8" t="s">
        <v>55</v>
      </c>
      <c r="B8" t="s">
        <v>572</v>
      </c>
    </row>
    <row r="9" spans="1:2" ht="11.25">
      <c r="A9" t="s">
        <v>512</v>
      </c>
      <c r="B9" t="s">
        <v>573</v>
      </c>
    </row>
    <row r="10" spans="1:2" ht="11.25">
      <c r="A10" t="s">
        <v>544</v>
      </c>
      <c r="B10" t="s">
        <v>575</v>
      </c>
    </row>
    <row r="11" ht="11.25">
      <c r="B11" s="48" t="s">
        <v>576</v>
      </c>
    </row>
    <row r="12" ht="11.25">
      <c r="B12" s="48" t="s">
        <v>577</v>
      </c>
    </row>
    <row r="13" ht="11.25">
      <c r="B13" s="48" t="s">
        <v>578</v>
      </c>
    </row>
    <row r="14" ht="11.25">
      <c r="B14" s="48" t="s">
        <v>579</v>
      </c>
    </row>
    <row r="15" ht="11.25">
      <c r="B15" s="48" t="s">
        <v>580</v>
      </c>
    </row>
    <row r="16" ht="11.25">
      <c r="B16" s="48" t="s">
        <v>581</v>
      </c>
    </row>
    <row r="17" ht="11.25">
      <c r="B17" s="48" t="s">
        <v>582</v>
      </c>
    </row>
    <row r="18" ht="11.25">
      <c r="B18" s="48" t="s">
        <v>567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1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2" t="s">
        <v>74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5"/>
      <c r="F4" s="345"/>
      <c r="G4" s="232" t="s">
        <v>1089</v>
      </c>
      <c r="H4" s="325"/>
      <c r="I4" s="196"/>
    </row>
    <row r="7" spans="1:27" s="55" customFormat="1" ht="15" customHeight="1">
      <c r="A7" s="332" t="s">
        <v>75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8"/>
      <c r="F9" s="441"/>
      <c r="G9" s="233" t="s">
        <v>32</v>
      </c>
      <c r="H9" s="230" t="s">
        <v>1089</v>
      </c>
      <c r="I9" s="266"/>
      <c r="J9" s="242"/>
    </row>
    <row r="10" spans="1:10" s="98" customFormat="1" ht="15" customHeight="1">
      <c r="A10" s="97"/>
      <c r="B10" s="97"/>
      <c r="D10" s="202"/>
      <c r="E10" s="418"/>
      <c r="F10" s="441"/>
      <c r="G10" s="233" t="s">
        <v>84</v>
      </c>
      <c r="H10" s="289"/>
      <c r="I10" s="268"/>
      <c r="J10" s="322"/>
    </row>
    <row r="11" spans="1:10" s="98" customFormat="1" ht="15" customHeight="1">
      <c r="A11" s="97"/>
      <c r="B11" s="97"/>
      <c r="D11" s="202"/>
      <c r="E11" s="418"/>
      <c r="F11" s="441"/>
      <c r="G11" s="233" t="s">
        <v>83</v>
      </c>
      <c r="H11" s="230" t="s">
        <v>1089</v>
      </c>
      <c r="I11" s="267">
        <f>IF(I10="",0,IF(I10=0,0,I9/I10))</f>
        <v>0</v>
      </c>
      <c r="J11" s="322"/>
    </row>
    <row r="12" spans="1:10" s="98" customFormat="1" ht="15" customHeight="1">
      <c r="A12" s="97"/>
      <c r="B12" s="97"/>
      <c r="D12" s="202"/>
      <c r="E12" s="418"/>
      <c r="F12" s="441"/>
      <c r="G12" s="233" t="s">
        <v>33</v>
      </c>
      <c r="H12" s="230" t="s">
        <v>2</v>
      </c>
      <c r="I12" s="292"/>
      <c r="J12" s="242"/>
    </row>
    <row r="14" spans="1:27" s="55" customFormat="1" ht="15" customHeight="1">
      <c r="A14" s="332" t="s">
        <v>76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3"/>
      <c r="D16" s="222"/>
      <c r="E16" s="301"/>
      <c r="F16" s="223"/>
      <c r="G16" s="303"/>
      <c r="H16" s="203"/>
    </row>
    <row r="19" spans="1:27" s="367" customFormat="1" ht="15" customHeight="1">
      <c r="A19" s="365" t="s">
        <v>940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74"/>
      <c r="N19" s="74"/>
      <c r="O19" s="74"/>
      <c r="P19" s="74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75"/>
    </row>
    <row r="20" spans="1:27" s="369" customFormat="1" ht="15" customHeight="1">
      <c r="A20" s="368"/>
      <c r="M20" s="47"/>
      <c r="N20" s="47"/>
      <c r="O20" s="47"/>
      <c r="P20" s="47"/>
      <c r="AA20" s="50"/>
    </row>
    <row r="21" spans="1:10" s="48" customFormat="1" ht="15" customHeight="1">
      <c r="A21" s="333"/>
      <c r="D21" s="222"/>
      <c r="E21" s="301"/>
      <c r="F21" s="223"/>
      <c r="G21" s="370"/>
      <c r="H21" s="370"/>
      <c r="I21" s="303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1175</v>
      </c>
      <c r="B1" s="38" t="s">
        <v>1171</v>
      </c>
      <c r="C1" s="38" t="s">
        <v>1172</v>
      </c>
      <c r="D1" s="40" t="s">
        <v>1091</v>
      </c>
      <c r="E1" s="40" t="s">
        <v>1111</v>
      </c>
      <c r="F1" s="40" t="s">
        <v>1113</v>
      </c>
      <c r="G1" s="40" t="s">
        <v>1112</v>
      </c>
      <c r="H1" s="40" t="s">
        <v>1290</v>
      </c>
      <c r="I1" s="40" t="s">
        <v>1181</v>
      </c>
      <c r="J1" s="40" t="s">
        <v>99</v>
      </c>
      <c r="CN1" s="76" t="s">
        <v>1081</v>
      </c>
    </row>
    <row r="2" spans="1:10" ht="12.75">
      <c r="A2" s="41" t="s">
        <v>1084</v>
      </c>
      <c r="B2" s="341" t="s">
        <v>1173</v>
      </c>
      <c r="C2" s="43">
        <v>2006</v>
      </c>
      <c r="D2" s="342" t="s">
        <v>1089</v>
      </c>
      <c r="E2" s="58" t="s">
        <v>1092</v>
      </c>
      <c r="F2" s="58" t="s">
        <v>1093</v>
      </c>
      <c r="G2" s="58" t="s">
        <v>1093</v>
      </c>
      <c r="H2" s="191" t="s">
        <v>1054</v>
      </c>
      <c r="I2" s="53" t="s">
        <v>155</v>
      </c>
      <c r="J2" s="39" t="s">
        <v>91</v>
      </c>
    </row>
    <row r="3" spans="1:10" ht="12.75">
      <c r="A3" s="41" t="s">
        <v>1085</v>
      </c>
      <c r="B3" s="341" t="s">
        <v>1109</v>
      </c>
      <c r="C3" s="39">
        <v>2007</v>
      </c>
      <c r="D3" s="342" t="s">
        <v>1090</v>
      </c>
      <c r="E3" s="58" t="s">
        <v>1094</v>
      </c>
      <c r="F3" s="58" t="s">
        <v>1095</v>
      </c>
      <c r="G3" s="58" t="s">
        <v>1095</v>
      </c>
      <c r="H3" s="191" t="s">
        <v>1208</v>
      </c>
      <c r="I3" s="53" t="s">
        <v>403</v>
      </c>
      <c r="J3" s="39" t="s">
        <v>92</v>
      </c>
    </row>
    <row r="4" spans="2:10" ht="12.75">
      <c r="B4" s="341" t="s">
        <v>1110</v>
      </c>
      <c r="C4" s="43">
        <v>2008</v>
      </c>
      <c r="E4" s="58" t="s">
        <v>556</v>
      </c>
      <c r="F4" s="58" t="s">
        <v>1096</v>
      </c>
      <c r="G4" s="58" t="s">
        <v>1096</v>
      </c>
      <c r="H4" s="191" t="s">
        <v>1209</v>
      </c>
      <c r="I4" s="53" t="s">
        <v>157</v>
      </c>
      <c r="J4" s="39" t="s">
        <v>93</v>
      </c>
    </row>
    <row r="5" spans="2:10" ht="12.75">
      <c r="B5" s="341" t="s">
        <v>1162</v>
      </c>
      <c r="C5" s="39">
        <v>2009</v>
      </c>
      <c r="E5" s="58" t="s">
        <v>1097</v>
      </c>
      <c r="F5" s="58" t="s">
        <v>1098</v>
      </c>
      <c r="G5" s="58" t="s">
        <v>1098</v>
      </c>
      <c r="H5" s="191" t="s">
        <v>1210</v>
      </c>
      <c r="I5" s="53" t="s">
        <v>156</v>
      </c>
      <c r="J5" s="39" t="s">
        <v>94</v>
      </c>
    </row>
    <row r="6" spans="2:10" ht="11.25">
      <c r="B6" s="42"/>
      <c r="C6" s="43">
        <v>2010</v>
      </c>
      <c r="E6" s="58" t="s">
        <v>557</v>
      </c>
      <c r="F6" s="58" t="s">
        <v>1099</v>
      </c>
      <c r="G6" s="58" t="s">
        <v>1099</v>
      </c>
      <c r="H6" s="191" t="s">
        <v>1211</v>
      </c>
      <c r="I6" s="53" t="s">
        <v>158</v>
      </c>
      <c r="J6" s="39" t="s">
        <v>87</v>
      </c>
    </row>
    <row r="7" spans="2:10" ht="11.25">
      <c r="B7" s="42"/>
      <c r="C7" s="43">
        <v>2011</v>
      </c>
      <c r="E7" s="58" t="s">
        <v>558</v>
      </c>
      <c r="F7" s="58" t="s">
        <v>1100</v>
      </c>
      <c r="G7" s="58" t="s">
        <v>1100</v>
      </c>
      <c r="H7" s="191" t="s">
        <v>1212</v>
      </c>
      <c r="I7" s="53" t="s">
        <v>159</v>
      </c>
      <c r="J7" s="39" t="s">
        <v>88</v>
      </c>
    </row>
    <row r="8" spans="2:10" ht="11.25">
      <c r="B8" s="42"/>
      <c r="C8" s="43">
        <v>2012</v>
      </c>
      <c r="E8" s="58" t="s">
        <v>559</v>
      </c>
      <c r="F8" s="58" t="s">
        <v>1101</v>
      </c>
      <c r="G8" s="58" t="s">
        <v>1101</v>
      </c>
      <c r="H8" s="191" t="s">
        <v>1213</v>
      </c>
      <c r="I8" s="53" t="s">
        <v>160</v>
      </c>
      <c r="J8" s="39" t="s">
        <v>89</v>
      </c>
    </row>
    <row r="9" spans="2:10" ht="11.25">
      <c r="B9" s="42"/>
      <c r="C9" s="43">
        <v>2013</v>
      </c>
      <c r="E9" s="58" t="s">
        <v>1102</v>
      </c>
      <c r="F9" s="58" t="s">
        <v>1103</v>
      </c>
      <c r="G9" s="58" t="s">
        <v>1103</v>
      </c>
      <c r="H9" s="191" t="s">
        <v>1214</v>
      </c>
      <c r="I9" s="53" t="s">
        <v>1067</v>
      </c>
      <c r="J9" s="39" t="s">
        <v>90</v>
      </c>
    </row>
    <row r="10" spans="2:10" ht="11.25">
      <c r="B10" s="42"/>
      <c r="C10" s="43">
        <v>2014</v>
      </c>
      <c r="E10" s="58" t="s">
        <v>1104</v>
      </c>
      <c r="F10" s="58" t="s">
        <v>1105</v>
      </c>
      <c r="G10" s="58" t="s">
        <v>1105</v>
      </c>
      <c r="H10" s="191" t="s">
        <v>1215</v>
      </c>
      <c r="J10" s="39" t="s">
        <v>95</v>
      </c>
    </row>
    <row r="11" spans="2:10" ht="11.25">
      <c r="B11" s="42"/>
      <c r="C11" s="43">
        <v>2015</v>
      </c>
      <c r="E11" s="58" t="s">
        <v>1106</v>
      </c>
      <c r="F11" s="58">
        <v>10</v>
      </c>
      <c r="G11" s="58">
        <v>10</v>
      </c>
      <c r="H11" s="191" t="s">
        <v>1216</v>
      </c>
      <c r="J11" s="39" t="s">
        <v>96</v>
      </c>
    </row>
    <row r="12" spans="2:10" ht="11.25">
      <c r="B12" s="42"/>
      <c r="C12" s="43"/>
      <c r="E12" s="58" t="s">
        <v>1107</v>
      </c>
      <c r="F12" s="58">
        <v>11</v>
      </c>
      <c r="G12" s="58">
        <v>11</v>
      </c>
      <c r="H12" s="191" t="s">
        <v>1217</v>
      </c>
      <c r="J12" s="39" t="s">
        <v>97</v>
      </c>
    </row>
    <row r="13" spans="2:10" ht="11.25">
      <c r="B13" s="42"/>
      <c r="C13" s="43"/>
      <c r="E13" s="58" t="s">
        <v>1108</v>
      </c>
      <c r="F13" s="58">
        <v>12</v>
      </c>
      <c r="G13" s="58">
        <v>12</v>
      </c>
      <c r="H13" s="191" t="s">
        <v>1218</v>
      </c>
      <c r="J13" s="39" t="s">
        <v>98</v>
      </c>
    </row>
    <row r="14" spans="2:8" ht="11.25">
      <c r="B14" s="42"/>
      <c r="C14" s="43"/>
      <c r="E14" s="58"/>
      <c r="F14" s="58"/>
      <c r="G14" s="58">
        <v>13</v>
      </c>
      <c r="H14" s="191" t="s">
        <v>1219</v>
      </c>
    </row>
    <row r="15" spans="2:8" ht="11.25">
      <c r="B15" s="42"/>
      <c r="C15" s="43"/>
      <c r="E15" s="58"/>
      <c r="F15" s="58"/>
      <c r="G15" s="58">
        <v>14</v>
      </c>
      <c r="H15" s="191" t="s">
        <v>1220</v>
      </c>
    </row>
    <row r="16" spans="2:8" ht="11.25">
      <c r="B16" s="42"/>
      <c r="C16" s="43"/>
      <c r="E16" s="58"/>
      <c r="F16" s="58"/>
      <c r="G16" s="58">
        <v>15</v>
      </c>
      <c r="H16" s="191" t="s">
        <v>1221</v>
      </c>
    </row>
    <row r="17" spans="5:8" ht="11.25">
      <c r="E17" s="58"/>
      <c r="F17" s="58"/>
      <c r="G17" s="58">
        <v>16</v>
      </c>
      <c r="H17" s="191" t="s">
        <v>1222</v>
      </c>
    </row>
    <row r="18" spans="5:8" ht="11.25">
      <c r="E18" s="58"/>
      <c r="F18" s="58"/>
      <c r="G18" s="58">
        <v>17</v>
      </c>
      <c r="H18" s="191" t="s">
        <v>1223</v>
      </c>
    </row>
    <row r="19" spans="5:8" ht="11.25">
      <c r="E19" s="58"/>
      <c r="F19" s="58"/>
      <c r="G19" s="58">
        <v>18</v>
      </c>
      <c r="H19" s="191" t="s">
        <v>1224</v>
      </c>
    </row>
    <row r="20" spans="5:8" ht="11.25">
      <c r="E20" s="58"/>
      <c r="F20" s="58"/>
      <c r="G20" s="58">
        <v>19</v>
      </c>
      <c r="H20" s="191" t="s">
        <v>1225</v>
      </c>
    </row>
    <row r="21" spans="5:8" ht="11.25">
      <c r="E21" s="58"/>
      <c r="F21" s="58"/>
      <c r="G21" s="58">
        <v>20</v>
      </c>
      <c r="H21" s="191" t="s">
        <v>1226</v>
      </c>
    </row>
    <row r="22" spans="5:8" ht="11.25">
      <c r="E22" s="58"/>
      <c r="F22" s="58"/>
      <c r="G22" s="58">
        <v>21</v>
      </c>
      <c r="H22" s="191" t="s">
        <v>1227</v>
      </c>
    </row>
    <row r="23" spans="5:8" ht="11.25">
      <c r="E23" s="58"/>
      <c r="F23" s="58"/>
      <c r="G23" s="58">
        <v>22</v>
      </c>
      <c r="H23" s="191" t="s">
        <v>1228</v>
      </c>
    </row>
    <row r="24" spans="1:8" ht="11.25">
      <c r="A24" s="39"/>
      <c r="E24" s="58"/>
      <c r="F24" s="58"/>
      <c r="G24" s="58">
        <v>23</v>
      </c>
      <c r="H24" s="191" t="s">
        <v>1229</v>
      </c>
    </row>
    <row r="25" spans="5:8" ht="11.25">
      <c r="E25" s="58"/>
      <c r="F25" s="58"/>
      <c r="G25" s="58">
        <v>24</v>
      </c>
      <c r="H25" s="191" t="s">
        <v>1230</v>
      </c>
    </row>
    <row r="26" spans="5:8" ht="11.25">
      <c r="E26" s="58"/>
      <c r="F26" s="58"/>
      <c r="G26" s="58">
        <v>25</v>
      </c>
      <c r="H26" s="191" t="s">
        <v>1231</v>
      </c>
    </row>
    <row r="27" spans="5:8" ht="11.25">
      <c r="E27" s="58"/>
      <c r="F27" s="58"/>
      <c r="G27" s="58">
        <v>26</v>
      </c>
      <c r="H27" s="191" t="s">
        <v>1232</v>
      </c>
    </row>
    <row r="28" spans="5:8" ht="11.25">
      <c r="E28" s="58"/>
      <c r="F28" s="58"/>
      <c r="G28" s="58">
        <v>27</v>
      </c>
      <c r="H28" s="191" t="s">
        <v>1233</v>
      </c>
    </row>
    <row r="29" spans="5:8" ht="11.25">
      <c r="E29" s="58"/>
      <c r="F29" s="58"/>
      <c r="G29" s="58">
        <v>28</v>
      </c>
      <c r="H29" s="191" t="s">
        <v>1234</v>
      </c>
    </row>
    <row r="30" spans="5:8" ht="11.25">
      <c r="E30" s="58"/>
      <c r="F30" s="58"/>
      <c r="G30" s="58">
        <v>29</v>
      </c>
      <c r="H30" s="191" t="s">
        <v>1235</v>
      </c>
    </row>
    <row r="31" spans="5:8" ht="11.25">
      <c r="E31" s="58"/>
      <c r="F31" s="58"/>
      <c r="G31" s="58">
        <v>30</v>
      </c>
      <c r="H31" s="191" t="s">
        <v>1236</v>
      </c>
    </row>
    <row r="32" spans="5:8" ht="11.25">
      <c r="E32" s="58"/>
      <c r="F32" s="58"/>
      <c r="G32" s="58">
        <v>31</v>
      </c>
      <c r="H32" s="191" t="s">
        <v>1237</v>
      </c>
    </row>
    <row r="33" ht="11.25">
      <c r="H33" s="191" t="s">
        <v>1238</v>
      </c>
    </row>
    <row r="34" ht="11.25">
      <c r="H34" s="191" t="s">
        <v>1239</v>
      </c>
    </row>
    <row r="35" ht="11.25">
      <c r="H35" s="191" t="s">
        <v>1240</v>
      </c>
    </row>
    <row r="36" ht="11.25">
      <c r="H36" s="191" t="s">
        <v>1241</v>
      </c>
    </row>
    <row r="37" ht="11.25">
      <c r="H37" s="191" t="s">
        <v>1242</v>
      </c>
    </row>
    <row r="38" ht="11.25">
      <c r="H38" s="191" t="s">
        <v>1243</v>
      </c>
    </row>
    <row r="39" ht="11.25">
      <c r="H39" s="191" t="s">
        <v>1244</v>
      </c>
    </row>
    <row r="40" ht="11.25">
      <c r="H40" s="191" t="s">
        <v>1245</v>
      </c>
    </row>
    <row r="41" ht="11.25">
      <c r="H41" s="191" t="s">
        <v>1246</v>
      </c>
    </row>
    <row r="42" ht="11.25">
      <c r="H42" s="191" t="s">
        <v>1247</v>
      </c>
    </row>
    <row r="43" ht="11.25">
      <c r="H43" s="191" t="s">
        <v>1248</v>
      </c>
    </row>
    <row r="44" ht="11.25">
      <c r="H44" s="191" t="s">
        <v>1249</v>
      </c>
    </row>
    <row r="45" ht="11.25">
      <c r="H45" s="191" t="s">
        <v>1250</v>
      </c>
    </row>
    <row r="46" ht="11.25">
      <c r="H46" s="191" t="s">
        <v>1251</v>
      </c>
    </row>
    <row r="47" ht="11.25">
      <c r="H47" s="191" t="s">
        <v>1252</v>
      </c>
    </row>
    <row r="48" ht="11.25">
      <c r="H48" s="191" t="s">
        <v>1253</v>
      </c>
    </row>
    <row r="49" ht="11.25">
      <c r="H49" s="191" t="s">
        <v>1254</v>
      </c>
    </row>
    <row r="50" ht="11.25">
      <c r="H50" s="191" t="s">
        <v>1255</v>
      </c>
    </row>
    <row r="51" ht="11.25">
      <c r="H51" s="191" t="s">
        <v>1256</v>
      </c>
    </row>
    <row r="52" ht="11.25">
      <c r="H52" s="191" t="s">
        <v>1257</v>
      </c>
    </row>
    <row r="53" ht="11.25">
      <c r="H53" s="191" t="s">
        <v>1258</v>
      </c>
    </row>
    <row r="54" ht="11.25">
      <c r="H54" s="191" t="s">
        <v>1259</v>
      </c>
    </row>
    <row r="55" ht="11.25">
      <c r="H55" s="191" t="s">
        <v>1260</v>
      </c>
    </row>
    <row r="56" ht="11.25">
      <c r="H56" s="191" t="s">
        <v>1261</v>
      </c>
    </row>
    <row r="57" ht="11.25">
      <c r="H57" s="191" t="s">
        <v>1262</v>
      </c>
    </row>
    <row r="58" ht="11.25">
      <c r="H58" s="191" t="s">
        <v>1263</v>
      </c>
    </row>
    <row r="59" ht="11.25">
      <c r="H59" s="191" t="s">
        <v>1264</v>
      </c>
    </row>
    <row r="60" ht="11.25">
      <c r="H60" s="191" t="s">
        <v>1265</v>
      </c>
    </row>
    <row r="61" ht="11.25">
      <c r="H61" s="191" t="s">
        <v>1266</v>
      </c>
    </row>
    <row r="62" ht="11.25">
      <c r="H62" s="191" t="s">
        <v>1267</v>
      </c>
    </row>
    <row r="63" ht="11.25">
      <c r="H63" s="191" t="s">
        <v>1268</v>
      </c>
    </row>
    <row r="64" ht="11.25">
      <c r="H64" s="191" t="s">
        <v>1269</v>
      </c>
    </row>
    <row r="65" ht="11.25">
      <c r="H65" s="191" t="s">
        <v>1270</v>
      </c>
    </row>
    <row r="66" ht="11.25">
      <c r="H66" s="191" t="s">
        <v>1271</v>
      </c>
    </row>
    <row r="67" ht="11.25">
      <c r="H67" s="191" t="s">
        <v>1272</v>
      </c>
    </row>
    <row r="68" ht="11.25">
      <c r="H68" s="191" t="s">
        <v>1273</v>
      </c>
    </row>
    <row r="69" ht="11.25">
      <c r="H69" s="191" t="s">
        <v>1274</v>
      </c>
    </row>
    <row r="70" ht="11.25">
      <c r="H70" s="191" t="s">
        <v>1275</v>
      </c>
    </row>
    <row r="71" ht="11.25">
      <c r="H71" s="191" t="s">
        <v>1276</v>
      </c>
    </row>
    <row r="72" ht="11.25">
      <c r="H72" s="191" t="s">
        <v>1277</v>
      </c>
    </row>
    <row r="73" ht="11.25">
      <c r="H73" s="191" t="s">
        <v>1278</v>
      </c>
    </row>
    <row r="74" ht="11.25">
      <c r="H74" s="191" t="s">
        <v>1279</v>
      </c>
    </row>
    <row r="75" ht="11.25">
      <c r="H75" s="191" t="s">
        <v>1280</v>
      </c>
    </row>
    <row r="76" ht="11.25">
      <c r="H76" s="191" t="s">
        <v>1281</v>
      </c>
    </row>
    <row r="77" ht="11.25">
      <c r="H77" s="191" t="s">
        <v>1282</v>
      </c>
    </row>
    <row r="78" ht="11.25">
      <c r="H78" s="191" t="s">
        <v>1283</v>
      </c>
    </row>
    <row r="79" ht="11.25">
      <c r="H79" s="191" t="s">
        <v>1080</v>
      </c>
    </row>
    <row r="80" ht="11.25">
      <c r="H80" s="191" t="s">
        <v>1284</v>
      </c>
    </row>
    <row r="81" ht="11.25">
      <c r="H81" s="191" t="s">
        <v>1285</v>
      </c>
    </row>
    <row r="82" ht="11.25">
      <c r="H82" s="191" t="s">
        <v>1286</v>
      </c>
    </row>
    <row r="83" ht="11.25">
      <c r="H83" s="191" t="s">
        <v>1287</v>
      </c>
    </row>
    <row r="84" ht="11.25">
      <c r="H84" s="191" t="s">
        <v>1288</v>
      </c>
    </row>
    <row r="85" ht="11.25">
      <c r="H85" s="191" t="s">
        <v>1289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1157</v>
      </c>
      <c r="C1" s="54" t="s">
        <v>1158</v>
      </c>
      <c r="D1" s="54" t="s">
        <v>408</v>
      </c>
      <c r="E1" s="54" t="s">
        <v>1159</v>
      </c>
      <c r="F1" s="54" t="s">
        <v>1160</v>
      </c>
      <c r="G1" s="54" t="s">
        <v>1161</v>
      </c>
      <c r="H1" s="54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1157</v>
      </c>
      <c r="C1" s="53" t="s">
        <v>1158</v>
      </c>
      <c r="D1" s="53" t="s">
        <v>408</v>
      </c>
      <c r="E1" s="53" t="s">
        <v>1159</v>
      </c>
      <c r="F1" s="53" t="s">
        <v>1160</v>
      </c>
      <c r="G1" s="53" t="s">
        <v>1161</v>
      </c>
      <c r="H1" s="53" t="s">
        <v>409</v>
      </c>
    </row>
    <row r="2" spans="1:8" ht="11.25">
      <c r="A2" s="53">
        <v>1</v>
      </c>
      <c r="B2" s="53" t="s">
        <v>1327</v>
      </c>
      <c r="C2" s="53" t="s">
        <v>1328</v>
      </c>
      <c r="D2" s="53" t="s">
        <v>1329</v>
      </c>
      <c r="E2" s="53" t="s">
        <v>1330</v>
      </c>
      <c r="F2" s="53" t="s">
        <v>1331</v>
      </c>
      <c r="G2" s="53" t="s">
        <v>1332</v>
      </c>
      <c r="H2" s="53" t="s">
        <v>166</v>
      </c>
    </row>
    <row r="3" spans="1:8" ht="11.25">
      <c r="A3" s="53">
        <v>2</v>
      </c>
      <c r="B3" s="53" t="s">
        <v>161</v>
      </c>
      <c r="C3" s="53" t="s">
        <v>161</v>
      </c>
      <c r="D3" s="53" t="s">
        <v>162</v>
      </c>
      <c r="E3" s="53" t="s">
        <v>163</v>
      </c>
      <c r="F3" s="53" t="s">
        <v>164</v>
      </c>
      <c r="G3" s="53" t="s">
        <v>165</v>
      </c>
      <c r="H3" s="53" t="s">
        <v>166</v>
      </c>
    </row>
    <row r="4" spans="1:8" ht="11.25">
      <c r="A4" s="53">
        <v>3</v>
      </c>
      <c r="B4" s="53" t="s">
        <v>161</v>
      </c>
      <c r="C4" s="53" t="s">
        <v>161</v>
      </c>
      <c r="D4" s="53" t="s">
        <v>162</v>
      </c>
      <c r="E4" s="53" t="s">
        <v>167</v>
      </c>
      <c r="F4" s="53" t="s">
        <v>168</v>
      </c>
      <c r="G4" s="53" t="s">
        <v>169</v>
      </c>
      <c r="H4" s="53" t="s">
        <v>166</v>
      </c>
    </row>
    <row r="5" spans="1:8" ht="11.25">
      <c r="A5" s="53">
        <v>4</v>
      </c>
      <c r="B5" s="53" t="s">
        <v>161</v>
      </c>
      <c r="C5" s="53" t="s">
        <v>161</v>
      </c>
      <c r="D5" s="53" t="s">
        <v>162</v>
      </c>
      <c r="E5" s="53" t="s">
        <v>170</v>
      </c>
      <c r="F5" s="53" t="s">
        <v>171</v>
      </c>
      <c r="G5" s="53" t="s">
        <v>169</v>
      </c>
      <c r="H5" s="53" t="s">
        <v>166</v>
      </c>
    </row>
    <row r="6" spans="1:8" ht="11.25">
      <c r="A6" s="53">
        <v>5</v>
      </c>
      <c r="B6" s="53" t="s">
        <v>161</v>
      </c>
      <c r="C6" s="53" t="s">
        <v>161</v>
      </c>
      <c r="D6" s="53" t="s">
        <v>162</v>
      </c>
      <c r="E6" s="53" t="s">
        <v>172</v>
      </c>
      <c r="F6" s="53" t="s">
        <v>173</v>
      </c>
      <c r="G6" s="53" t="s">
        <v>169</v>
      </c>
      <c r="H6" s="53" t="s">
        <v>166</v>
      </c>
    </row>
    <row r="7" spans="1:8" ht="11.25">
      <c r="A7" s="53">
        <v>6</v>
      </c>
      <c r="B7" s="53" t="s">
        <v>161</v>
      </c>
      <c r="C7" s="53" t="s">
        <v>161</v>
      </c>
      <c r="D7" s="53" t="s">
        <v>162</v>
      </c>
      <c r="E7" s="53" t="s">
        <v>174</v>
      </c>
      <c r="F7" s="53" t="s">
        <v>175</v>
      </c>
      <c r="G7" s="53" t="s">
        <v>169</v>
      </c>
      <c r="H7" s="53" t="s">
        <v>166</v>
      </c>
    </row>
    <row r="8" spans="1:8" ht="11.25">
      <c r="A8" s="53">
        <v>7</v>
      </c>
      <c r="B8" s="53" t="s">
        <v>161</v>
      </c>
      <c r="C8" s="53" t="s">
        <v>161</v>
      </c>
      <c r="D8" s="53" t="s">
        <v>162</v>
      </c>
      <c r="E8" s="53" t="s">
        <v>176</v>
      </c>
      <c r="F8" s="53" t="s">
        <v>177</v>
      </c>
      <c r="G8" s="53" t="s">
        <v>169</v>
      </c>
      <c r="H8" s="53" t="s">
        <v>166</v>
      </c>
    </row>
    <row r="9" spans="1:8" ht="11.25">
      <c r="A9" s="53">
        <v>8</v>
      </c>
      <c r="B9" s="53" t="s">
        <v>161</v>
      </c>
      <c r="C9" s="53" t="s">
        <v>161</v>
      </c>
      <c r="D9" s="53" t="s">
        <v>162</v>
      </c>
      <c r="E9" s="53" t="s">
        <v>178</v>
      </c>
      <c r="F9" s="53" t="s">
        <v>179</v>
      </c>
      <c r="G9" s="53" t="s">
        <v>169</v>
      </c>
      <c r="H9" s="53" t="s">
        <v>166</v>
      </c>
    </row>
    <row r="10" spans="1:8" ht="11.25">
      <c r="A10" s="53">
        <v>9</v>
      </c>
      <c r="B10" s="53" t="s">
        <v>161</v>
      </c>
      <c r="C10" s="53" t="s">
        <v>161</v>
      </c>
      <c r="D10" s="53" t="s">
        <v>162</v>
      </c>
      <c r="E10" s="53" t="s">
        <v>180</v>
      </c>
      <c r="F10" s="53" t="s">
        <v>181</v>
      </c>
      <c r="G10" s="53" t="s">
        <v>169</v>
      </c>
      <c r="H10" s="53" t="s">
        <v>166</v>
      </c>
    </row>
    <row r="11" spans="1:8" ht="11.25">
      <c r="A11" s="53">
        <v>10</v>
      </c>
      <c r="B11" s="53" t="s">
        <v>161</v>
      </c>
      <c r="C11" s="53" t="s">
        <v>161</v>
      </c>
      <c r="D11" s="53" t="s">
        <v>162</v>
      </c>
      <c r="E11" s="53" t="s">
        <v>182</v>
      </c>
      <c r="F11" s="53" t="s">
        <v>183</v>
      </c>
      <c r="G11" s="53" t="s">
        <v>169</v>
      </c>
      <c r="H11" s="53" t="s">
        <v>166</v>
      </c>
    </row>
    <row r="12" spans="1:8" ht="11.25">
      <c r="A12" s="53">
        <v>11</v>
      </c>
      <c r="B12" s="53" t="s">
        <v>161</v>
      </c>
      <c r="C12" s="53" t="s">
        <v>161</v>
      </c>
      <c r="D12" s="53" t="s">
        <v>162</v>
      </c>
      <c r="E12" s="53" t="s">
        <v>184</v>
      </c>
      <c r="F12" s="53" t="s">
        <v>185</v>
      </c>
      <c r="G12" s="53" t="s">
        <v>169</v>
      </c>
      <c r="H12" s="53" t="s">
        <v>166</v>
      </c>
    </row>
    <row r="13" spans="1:8" ht="11.25">
      <c r="A13" s="53">
        <v>12</v>
      </c>
      <c r="B13" s="53" t="s">
        <v>186</v>
      </c>
      <c r="C13" s="53" t="s">
        <v>186</v>
      </c>
      <c r="D13" s="53" t="s">
        <v>187</v>
      </c>
      <c r="E13" s="53" t="s">
        <v>188</v>
      </c>
      <c r="F13" s="53" t="s">
        <v>189</v>
      </c>
      <c r="G13" s="53" t="s">
        <v>190</v>
      </c>
      <c r="H13" s="53" t="s">
        <v>166</v>
      </c>
    </row>
    <row r="14" spans="1:8" ht="11.25">
      <c r="A14" s="53">
        <v>13</v>
      </c>
      <c r="B14" s="53" t="s">
        <v>186</v>
      </c>
      <c r="C14" s="53" t="s">
        <v>186</v>
      </c>
      <c r="D14" s="53" t="s">
        <v>187</v>
      </c>
      <c r="E14" s="53" t="s">
        <v>191</v>
      </c>
      <c r="F14" s="53" t="s">
        <v>192</v>
      </c>
      <c r="G14" s="53" t="s">
        <v>193</v>
      </c>
      <c r="H14" s="53" t="s">
        <v>166</v>
      </c>
    </row>
    <row r="15" spans="1:8" ht="11.25">
      <c r="A15" s="53">
        <v>14</v>
      </c>
      <c r="B15" s="53" t="s">
        <v>194</v>
      </c>
      <c r="C15" s="53" t="s">
        <v>194</v>
      </c>
      <c r="D15" s="53" t="s">
        <v>195</v>
      </c>
      <c r="E15" s="53" t="s">
        <v>196</v>
      </c>
      <c r="F15" s="53" t="s">
        <v>197</v>
      </c>
      <c r="G15" s="53" t="s">
        <v>198</v>
      </c>
      <c r="H15" s="53" t="s">
        <v>166</v>
      </c>
    </row>
    <row r="16" spans="1:8" ht="11.25">
      <c r="A16" s="53">
        <v>15</v>
      </c>
      <c r="B16" s="53" t="s">
        <v>194</v>
      </c>
      <c r="C16" s="53" t="s">
        <v>194</v>
      </c>
      <c r="D16" s="53" t="s">
        <v>195</v>
      </c>
      <c r="E16" s="53" t="s">
        <v>199</v>
      </c>
      <c r="F16" s="53" t="s">
        <v>200</v>
      </c>
      <c r="G16" s="53" t="s">
        <v>198</v>
      </c>
      <c r="H16" s="53" t="s">
        <v>166</v>
      </c>
    </row>
    <row r="17" spans="1:8" ht="11.25">
      <c r="A17" s="53">
        <v>16</v>
      </c>
      <c r="B17" s="53" t="s">
        <v>194</v>
      </c>
      <c r="C17" s="53" t="s">
        <v>194</v>
      </c>
      <c r="D17" s="53" t="s">
        <v>195</v>
      </c>
      <c r="E17" s="53" t="s">
        <v>1333</v>
      </c>
      <c r="F17" s="53" t="s">
        <v>1334</v>
      </c>
      <c r="G17" s="53" t="s">
        <v>198</v>
      </c>
      <c r="H17" s="53" t="s">
        <v>166</v>
      </c>
    </row>
    <row r="18" spans="1:8" ht="11.25">
      <c r="A18" s="53">
        <v>17</v>
      </c>
      <c r="B18" s="53" t="s">
        <v>201</v>
      </c>
      <c r="C18" s="53" t="s">
        <v>201</v>
      </c>
      <c r="D18" s="53" t="s">
        <v>202</v>
      </c>
      <c r="E18" s="53" t="s">
        <v>203</v>
      </c>
      <c r="F18" s="53" t="s">
        <v>204</v>
      </c>
      <c r="G18" s="53" t="s">
        <v>165</v>
      </c>
      <c r="H18" s="53" t="s">
        <v>166</v>
      </c>
    </row>
    <row r="19" spans="1:8" ht="11.25">
      <c r="A19" s="53">
        <v>18</v>
      </c>
      <c r="B19" s="53" t="s">
        <v>201</v>
      </c>
      <c r="C19" s="53" t="s">
        <v>201</v>
      </c>
      <c r="D19" s="53" t="s">
        <v>202</v>
      </c>
      <c r="E19" s="53" t="s">
        <v>205</v>
      </c>
      <c r="F19" s="53" t="s">
        <v>206</v>
      </c>
      <c r="G19" s="53" t="s">
        <v>165</v>
      </c>
      <c r="H19" s="53" t="s">
        <v>166</v>
      </c>
    </row>
    <row r="20" spans="1:8" ht="11.25">
      <c r="A20" s="53">
        <v>19</v>
      </c>
      <c r="B20" s="53" t="s">
        <v>207</v>
      </c>
      <c r="C20" s="53" t="s">
        <v>207</v>
      </c>
      <c r="D20" s="53" t="s">
        <v>208</v>
      </c>
      <c r="E20" s="53" t="s">
        <v>209</v>
      </c>
      <c r="F20" s="53" t="s">
        <v>210</v>
      </c>
      <c r="G20" s="53" t="s">
        <v>211</v>
      </c>
      <c r="H20" s="53" t="s">
        <v>166</v>
      </c>
    </row>
    <row r="21" spans="1:8" ht="11.25">
      <c r="A21" s="53">
        <v>20</v>
      </c>
      <c r="B21" s="53" t="s">
        <v>212</v>
      </c>
      <c r="C21" s="53" t="s">
        <v>212</v>
      </c>
      <c r="D21" s="53" t="s">
        <v>213</v>
      </c>
      <c r="E21" s="53" t="s">
        <v>214</v>
      </c>
      <c r="F21" s="53" t="s">
        <v>215</v>
      </c>
      <c r="G21" s="53" t="s">
        <v>216</v>
      </c>
      <c r="H21" s="53" t="s">
        <v>166</v>
      </c>
    </row>
    <row r="22" spans="1:7" ht="11.25">
      <c r="A22" s="53">
        <v>21</v>
      </c>
      <c r="B22" s="53" t="s">
        <v>217</v>
      </c>
      <c r="C22" s="53" t="s">
        <v>217</v>
      </c>
      <c r="D22" s="53" t="s">
        <v>218</v>
      </c>
      <c r="E22" s="53" t="s">
        <v>219</v>
      </c>
      <c r="F22" s="53" t="s">
        <v>220</v>
      </c>
      <c r="G22" s="53" t="s">
        <v>221</v>
      </c>
    </row>
    <row r="23" spans="1:8" ht="11.25">
      <c r="A23" s="53">
        <v>22</v>
      </c>
      <c r="B23" s="53" t="s">
        <v>222</v>
      </c>
      <c r="C23" s="53" t="s">
        <v>222</v>
      </c>
      <c r="D23" s="53" t="s">
        <v>223</v>
      </c>
      <c r="E23" s="53" t="s">
        <v>224</v>
      </c>
      <c r="F23" s="53" t="s">
        <v>225</v>
      </c>
      <c r="G23" s="53" t="s">
        <v>226</v>
      </c>
      <c r="H23" s="53" t="s">
        <v>166</v>
      </c>
    </row>
    <row r="24" spans="1:8" ht="11.25">
      <c r="A24" s="53">
        <v>23</v>
      </c>
      <c r="B24" s="53" t="s">
        <v>227</v>
      </c>
      <c r="C24" s="53" t="s">
        <v>227</v>
      </c>
      <c r="D24" s="53" t="s">
        <v>228</v>
      </c>
      <c r="E24" s="53" t="s">
        <v>229</v>
      </c>
      <c r="F24" s="53" t="s">
        <v>230</v>
      </c>
      <c r="G24" s="53" t="s">
        <v>231</v>
      </c>
      <c r="H24" s="53" t="s">
        <v>166</v>
      </c>
    </row>
    <row r="25" spans="1:8" ht="11.25">
      <c r="A25" s="53">
        <v>24</v>
      </c>
      <c r="B25" s="53" t="s">
        <v>227</v>
      </c>
      <c r="C25" s="53" t="s">
        <v>227</v>
      </c>
      <c r="D25" s="53" t="s">
        <v>228</v>
      </c>
      <c r="E25" s="53" t="s">
        <v>232</v>
      </c>
      <c r="F25" s="53" t="s">
        <v>233</v>
      </c>
      <c r="G25" s="53" t="s">
        <v>231</v>
      </c>
      <c r="H25" s="53" t="s">
        <v>166</v>
      </c>
    </row>
    <row r="26" spans="1:8" ht="11.25">
      <c r="A26" s="53">
        <v>25</v>
      </c>
      <c r="B26" s="53" t="s">
        <v>234</v>
      </c>
      <c r="C26" s="53" t="s">
        <v>234</v>
      </c>
      <c r="D26" s="53" t="s">
        <v>235</v>
      </c>
      <c r="E26" s="53" t="s">
        <v>236</v>
      </c>
      <c r="F26" s="53" t="s">
        <v>237</v>
      </c>
      <c r="G26" s="53" t="s">
        <v>238</v>
      </c>
      <c r="H26" s="53" t="s">
        <v>166</v>
      </c>
    </row>
    <row r="27" spans="1:8" ht="11.25">
      <c r="A27" s="53">
        <v>26</v>
      </c>
      <c r="B27" s="53" t="s">
        <v>239</v>
      </c>
      <c r="C27" s="53" t="s">
        <v>240</v>
      </c>
      <c r="D27" s="53" t="s">
        <v>241</v>
      </c>
      <c r="E27" s="53" t="s">
        <v>242</v>
      </c>
      <c r="F27" s="53" t="s">
        <v>243</v>
      </c>
      <c r="G27" s="53" t="s">
        <v>244</v>
      </c>
      <c r="H27" s="53" t="s">
        <v>166</v>
      </c>
    </row>
    <row r="28" spans="1:8" ht="11.25">
      <c r="A28" s="53">
        <v>27</v>
      </c>
      <c r="B28" s="53" t="s">
        <v>245</v>
      </c>
      <c r="C28" s="53" t="s">
        <v>245</v>
      </c>
      <c r="D28" s="53" t="s">
        <v>246</v>
      </c>
      <c r="E28" s="53" t="s">
        <v>247</v>
      </c>
      <c r="F28" s="53" t="s">
        <v>248</v>
      </c>
      <c r="G28" s="53" t="s">
        <v>211</v>
      </c>
      <c r="H28" s="53" t="s">
        <v>166</v>
      </c>
    </row>
    <row r="29" spans="1:8" ht="11.25">
      <c r="A29" s="53">
        <v>28</v>
      </c>
      <c r="B29" s="53" t="s">
        <v>249</v>
      </c>
      <c r="C29" s="53" t="s">
        <v>250</v>
      </c>
      <c r="D29" s="53" t="s">
        <v>251</v>
      </c>
      <c r="E29" s="53" t="s">
        <v>252</v>
      </c>
      <c r="F29" s="53" t="s">
        <v>253</v>
      </c>
      <c r="G29" s="53" t="s">
        <v>254</v>
      </c>
      <c r="H29" s="53" t="s">
        <v>166</v>
      </c>
    </row>
    <row r="30" spans="1:8" ht="11.25">
      <c r="A30" s="53">
        <v>29</v>
      </c>
      <c r="B30" s="53" t="s">
        <v>249</v>
      </c>
      <c r="C30" s="53" t="s">
        <v>250</v>
      </c>
      <c r="D30" s="53" t="s">
        <v>251</v>
      </c>
      <c r="E30" s="53" t="s">
        <v>255</v>
      </c>
      <c r="F30" s="53" t="s">
        <v>256</v>
      </c>
      <c r="G30" s="53" t="s">
        <v>254</v>
      </c>
      <c r="H30" s="53" t="s">
        <v>166</v>
      </c>
    </row>
    <row r="31" spans="1:8" ht="11.25">
      <c r="A31" s="53">
        <v>30</v>
      </c>
      <c r="B31" s="53" t="s">
        <v>257</v>
      </c>
      <c r="C31" s="53" t="s">
        <v>258</v>
      </c>
      <c r="D31" s="53" t="s">
        <v>259</v>
      </c>
      <c r="E31" s="53" t="s">
        <v>260</v>
      </c>
      <c r="F31" s="53" t="s">
        <v>261</v>
      </c>
      <c r="G31" s="53" t="s">
        <v>262</v>
      </c>
      <c r="H31" s="53" t="s">
        <v>166</v>
      </c>
    </row>
    <row r="32" spans="1:8" ht="11.25">
      <c r="A32" s="53">
        <v>31</v>
      </c>
      <c r="B32" s="53" t="s">
        <v>263</v>
      </c>
      <c r="C32" s="53" t="s">
        <v>264</v>
      </c>
      <c r="D32" s="53" t="s">
        <v>265</v>
      </c>
      <c r="E32" s="53" t="s">
        <v>266</v>
      </c>
      <c r="F32" s="53" t="s">
        <v>267</v>
      </c>
      <c r="G32" s="53" t="s">
        <v>268</v>
      </c>
      <c r="H32" s="53" t="s">
        <v>166</v>
      </c>
    </row>
    <row r="33" spans="1:8" ht="11.25">
      <c r="A33" s="53">
        <v>32</v>
      </c>
      <c r="B33" s="53" t="s">
        <v>263</v>
      </c>
      <c r="C33" s="53" t="s">
        <v>264</v>
      </c>
      <c r="D33" s="53" t="s">
        <v>265</v>
      </c>
      <c r="E33" s="53" t="s">
        <v>269</v>
      </c>
      <c r="F33" s="53" t="s">
        <v>270</v>
      </c>
      <c r="G33" s="53" t="s">
        <v>271</v>
      </c>
      <c r="H33" s="53" t="s">
        <v>166</v>
      </c>
    </row>
    <row r="34" spans="1:8" ht="11.25">
      <c r="A34" s="53">
        <v>33</v>
      </c>
      <c r="B34" s="53" t="s">
        <v>272</v>
      </c>
      <c r="C34" s="53" t="s">
        <v>274</v>
      </c>
      <c r="D34" s="53" t="s">
        <v>275</v>
      </c>
      <c r="E34" s="53" t="s">
        <v>276</v>
      </c>
      <c r="F34" s="53" t="s">
        <v>277</v>
      </c>
      <c r="G34" s="53" t="s">
        <v>278</v>
      </c>
      <c r="H34" s="53" t="s">
        <v>166</v>
      </c>
    </row>
    <row r="35" spans="1:8" ht="11.25">
      <c r="A35" s="53">
        <v>34</v>
      </c>
      <c r="B35" s="53" t="s">
        <v>272</v>
      </c>
      <c r="C35" s="53" t="s">
        <v>279</v>
      </c>
      <c r="D35" s="53" t="s">
        <v>280</v>
      </c>
      <c r="E35" s="53" t="s">
        <v>281</v>
      </c>
      <c r="F35" s="53" t="s">
        <v>282</v>
      </c>
      <c r="G35" s="53" t="s">
        <v>278</v>
      </c>
      <c r="H35" s="53" t="s">
        <v>166</v>
      </c>
    </row>
    <row r="36" spans="1:8" ht="11.25">
      <c r="A36" s="53">
        <v>35</v>
      </c>
      <c r="B36" s="53" t="s">
        <v>272</v>
      </c>
      <c r="C36" s="53" t="s">
        <v>283</v>
      </c>
      <c r="D36" s="53" t="s">
        <v>284</v>
      </c>
      <c r="E36" s="53" t="s">
        <v>285</v>
      </c>
      <c r="F36" s="53" t="s">
        <v>286</v>
      </c>
      <c r="G36" s="53" t="s">
        <v>278</v>
      </c>
      <c r="H36" s="53" t="s">
        <v>166</v>
      </c>
    </row>
    <row r="37" spans="1:8" ht="11.25">
      <c r="A37" s="53">
        <v>36</v>
      </c>
      <c r="B37" s="53" t="s">
        <v>272</v>
      </c>
      <c r="C37" s="53" t="s">
        <v>287</v>
      </c>
      <c r="D37" s="53" t="s">
        <v>288</v>
      </c>
      <c r="E37" s="53" t="s">
        <v>289</v>
      </c>
      <c r="F37" s="53" t="s">
        <v>290</v>
      </c>
      <c r="G37" s="53" t="s">
        <v>278</v>
      </c>
      <c r="H37" s="53" t="s">
        <v>166</v>
      </c>
    </row>
    <row r="38" spans="1:7" ht="11.25">
      <c r="A38" s="53">
        <v>37</v>
      </c>
      <c r="B38" s="53" t="s">
        <v>272</v>
      </c>
      <c r="C38" s="53" t="s">
        <v>287</v>
      </c>
      <c r="D38" s="53" t="s">
        <v>288</v>
      </c>
      <c r="E38" s="53" t="s">
        <v>291</v>
      </c>
      <c r="F38" s="53" t="s">
        <v>292</v>
      </c>
      <c r="G38" s="53" t="s">
        <v>293</v>
      </c>
    </row>
    <row r="39" spans="1:8" ht="11.25">
      <c r="A39" s="53">
        <v>38</v>
      </c>
      <c r="B39" s="53" t="s">
        <v>272</v>
      </c>
      <c r="C39" s="53" t="s">
        <v>272</v>
      </c>
      <c r="D39" s="53" t="s">
        <v>273</v>
      </c>
      <c r="E39" s="53" t="s">
        <v>294</v>
      </c>
      <c r="F39" s="53" t="s">
        <v>295</v>
      </c>
      <c r="G39" s="53" t="s">
        <v>278</v>
      </c>
      <c r="H39" s="53" t="s">
        <v>166</v>
      </c>
    </row>
    <row r="40" spans="1:8" ht="11.25">
      <c r="A40" s="53">
        <v>39</v>
      </c>
      <c r="B40" s="53" t="s">
        <v>272</v>
      </c>
      <c r="C40" s="53" t="s">
        <v>272</v>
      </c>
      <c r="D40" s="53" t="s">
        <v>273</v>
      </c>
      <c r="E40" s="53" t="s">
        <v>296</v>
      </c>
      <c r="F40" s="53" t="s">
        <v>297</v>
      </c>
      <c r="G40" s="53" t="s">
        <v>278</v>
      </c>
      <c r="H40" s="53" t="s">
        <v>166</v>
      </c>
    </row>
    <row r="41" spans="1:8" ht="11.25">
      <c r="A41" s="53">
        <v>40</v>
      </c>
      <c r="B41" s="53" t="s">
        <v>272</v>
      </c>
      <c r="C41" s="53" t="s">
        <v>272</v>
      </c>
      <c r="D41" s="53" t="s">
        <v>273</v>
      </c>
      <c r="E41" s="53" t="s">
        <v>298</v>
      </c>
      <c r="F41" s="53" t="s">
        <v>299</v>
      </c>
      <c r="G41" s="53" t="s">
        <v>278</v>
      </c>
      <c r="H41" s="53" t="s">
        <v>166</v>
      </c>
    </row>
    <row r="42" spans="1:8" ht="11.25">
      <c r="A42" s="53">
        <v>41</v>
      </c>
      <c r="B42" s="53" t="s">
        <v>272</v>
      </c>
      <c r="C42" s="53" t="s">
        <v>272</v>
      </c>
      <c r="D42" s="53" t="s">
        <v>273</v>
      </c>
      <c r="E42" s="53" t="s">
        <v>300</v>
      </c>
      <c r="F42" s="53" t="s">
        <v>301</v>
      </c>
      <c r="G42" s="53" t="s">
        <v>278</v>
      </c>
      <c r="H42" s="53" t="s">
        <v>166</v>
      </c>
    </row>
    <row r="43" spans="1:8" ht="11.25">
      <c r="A43" s="53">
        <v>42</v>
      </c>
      <c r="B43" s="53" t="s">
        <v>272</v>
      </c>
      <c r="C43" s="53" t="s">
        <v>272</v>
      </c>
      <c r="D43" s="53" t="s">
        <v>273</v>
      </c>
      <c r="E43" s="53" t="s">
        <v>302</v>
      </c>
      <c r="F43" s="53" t="s">
        <v>303</v>
      </c>
      <c r="G43" s="53" t="s">
        <v>278</v>
      </c>
      <c r="H43" s="53" t="s">
        <v>166</v>
      </c>
    </row>
    <row r="44" spans="1:8" ht="11.25">
      <c r="A44" s="53">
        <v>43</v>
      </c>
      <c r="B44" s="53" t="s">
        <v>304</v>
      </c>
      <c r="C44" s="53" t="s">
        <v>306</v>
      </c>
      <c r="D44" s="53" t="s">
        <v>307</v>
      </c>
      <c r="E44" s="53" t="s">
        <v>308</v>
      </c>
      <c r="F44" s="53" t="s">
        <v>309</v>
      </c>
      <c r="G44" s="53" t="s">
        <v>310</v>
      </c>
      <c r="H44" s="53" t="s">
        <v>166</v>
      </c>
    </row>
    <row r="45" spans="1:8" ht="11.25">
      <c r="A45" s="53">
        <v>44</v>
      </c>
      <c r="B45" s="53" t="s">
        <v>304</v>
      </c>
      <c r="C45" s="53" t="s">
        <v>311</v>
      </c>
      <c r="D45" s="53" t="s">
        <v>312</v>
      </c>
      <c r="E45" s="53" t="s">
        <v>308</v>
      </c>
      <c r="F45" s="53" t="s">
        <v>309</v>
      </c>
      <c r="G45" s="53" t="s">
        <v>310</v>
      </c>
      <c r="H45" s="53" t="s">
        <v>166</v>
      </c>
    </row>
    <row r="46" spans="1:8" ht="11.25">
      <c r="A46" s="53">
        <v>45</v>
      </c>
      <c r="B46" s="53" t="s">
        <v>304</v>
      </c>
      <c r="C46" s="53" t="s">
        <v>311</v>
      </c>
      <c r="D46" s="53" t="s">
        <v>312</v>
      </c>
      <c r="E46" s="53" t="s">
        <v>313</v>
      </c>
      <c r="F46" s="53" t="s">
        <v>314</v>
      </c>
      <c r="G46" s="53" t="s">
        <v>310</v>
      </c>
      <c r="H46" s="53" t="s">
        <v>166</v>
      </c>
    </row>
    <row r="47" spans="1:8" ht="11.25">
      <c r="A47" s="53">
        <v>46</v>
      </c>
      <c r="B47" s="53" t="s">
        <v>304</v>
      </c>
      <c r="C47" s="53" t="s">
        <v>315</v>
      </c>
      <c r="D47" s="53" t="s">
        <v>316</v>
      </c>
      <c r="E47" s="53" t="s">
        <v>308</v>
      </c>
      <c r="F47" s="53" t="s">
        <v>309</v>
      </c>
      <c r="G47" s="53" t="s">
        <v>310</v>
      </c>
      <c r="H47" s="53" t="s">
        <v>166</v>
      </c>
    </row>
    <row r="48" spans="1:8" ht="11.25">
      <c r="A48" s="53">
        <v>47</v>
      </c>
      <c r="B48" s="53" t="s">
        <v>304</v>
      </c>
      <c r="C48" s="53" t="s">
        <v>304</v>
      </c>
      <c r="D48" s="53" t="s">
        <v>305</v>
      </c>
      <c r="E48" s="53" t="s">
        <v>308</v>
      </c>
      <c r="F48" s="53" t="s">
        <v>309</v>
      </c>
      <c r="G48" s="53" t="s">
        <v>310</v>
      </c>
      <c r="H48" s="53" t="s">
        <v>166</v>
      </c>
    </row>
    <row r="49" spans="1:8" ht="11.25">
      <c r="A49" s="53">
        <v>48</v>
      </c>
      <c r="B49" s="53" t="s">
        <v>304</v>
      </c>
      <c r="C49" s="53" t="s">
        <v>304</v>
      </c>
      <c r="D49" s="53" t="s">
        <v>305</v>
      </c>
      <c r="E49" s="53" t="s">
        <v>317</v>
      </c>
      <c r="F49" s="53" t="s">
        <v>318</v>
      </c>
      <c r="G49" s="53" t="s">
        <v>310</v>
      </c>
      <c r="H49" s="53" t="s">
        <v>166</v>
      </c>
    </row>
    <row r="50" spans="1:8" ht="11.25">
      <c r="A50" s="53">
        <v>49</v>
      </c>
      <c r="B50" s="53" t="s">
        <v>319</v>
      </c>
      <c r="C50" s="53" t="s">
        <v>319</v>
      </c>
      <c r="D50" s="53" t="s">
        <v>320</v>
      </c>
      <c r="E50" s="53" t="s">
        <v>321</v>
      </c>
      <c r="F50" s="53" t="s">
        <v>322</v>
      </c>
      <c r="G50" s="53" t="s">
        <v>323</v>
      </c>
      <c r="H50" s="53" t="s">
        <v>166</v>
      </c>
    </row>
    <row r="51" spans="1:8" ht="11.25">
      <c r="A51" s="53">
        <v>50</v>
      </c>
      <c r="B51" s="53" t="s">
        <v>324</v>
      </c>
      <c r="C51" s="53" t="s">
        <v>324</v>
      </c>
      <c r="D51" s="53" t="s">
        <v>325</v>
      </c>
      <c r="E51" s="53" t="s">
        <v>326</v>
      </c>
      <c r="F51" s="53" t="s">
        <v>327</v>
      </c>
      <c r="G51" s="53" t="s">
        <v>328</v>
      </c>
      <c r="H51" s="53" t="s">
        <v>166</v>
      </c>
    </row>
    <row r="52" spans="1:8" ht="11.25">
      <c r="A52" s="53">
        <v>51</v>
      </c>
      <c r="B52" s="53" t="s">
        <v>1335</v>
      </c>
      <c r="C52" s="53" t="s">
        <v>1337</v>
      </c>
      <c r="D52" s="53" t="s">
        <v>1338</v>
      </c>
      <c r="E52" s="53" t="s">
        <v>1339</v>
      </c>
      <c r="F52" s="53" t="s">
        <v>1340</v>
      </c>
      <c r="G52" s="53" t="s">
        <v>1341</v>
      </c>
      <c r="H52" s="53" t="s">
        <v>166</v>
      </c>
    </row>
    <row r="53" spans="1:8" ht="11.25">
      <c r="A53" s="53">
        <v>52</v>
      </c>
      <c r="B53" s="53" t="s">
        <v>1335</v>
      </c>
      <c r="C53" s="53" t="s">
        <v>1342</v>
      </c>
      <c r="D53" s="53" t="s">
        <v>1343</v>
      </c>
      <c r="E53" s="53" t="s">
        <v>1344</v>
      </c>
      <c r="F53" s="53" t="s">
        <v>1345</v>
      </c>
      <c r="G53" s="53" t="s">
        <v>1346</v>
      </c>
      <c r="H53" s="53" t="s">
        <v>166</v>
      </c>
    </row>
    <row r="54" spans="1:8" ht="11.25">
      <c r="A54" s="53">
        <v>53</v>
      </c>
      <c r="B54" s="53" t="s">
        <v>1335</v>
      </c>
      <c r="C54" s="53" t="s">
        <v>1335</v>
      </c>
      <c r="D54" s="53" t="s">
        <v>1336</v>
      </c>
      <c r="E54" s="53" t="s">
        <v>1347</v>
      </c>
      <c r="F54" s="53" t="s">
        <v>1348</v>
      </c>
      <c r="G54" s="53" t="s">
        <v>1346</v>
      </c>
      <c r="H54" s="53" t="s">
        <v>166</v>
      </c>
    </row>
    <row r="55" spans="1:8" ht="11.25">
      <c r="A55" s="53">
        <v>54</v>
      </c>
      <c r="B55" s="53" t="s">
        <v>329</v>
      </c>
      <c r="C55" s="53" t="s">
        <v>330</v>
      </c>
      <c r="D55" s="53" t="s">
        <v>331</v>
      </c>
      <c r="E55" s="53" t="s">
        <v>332</v>
      </c>
      <c r="F55" s="53" t="s">
        <v>333</v>
      </c>
      <c r="G55" s="53" t="s">
        <v>334</v>
      </c>
      <c r="H55" s="53" t="s">
        <v>166</v>
      </c>
    </row>
    <row r="56" spans="1:8" ht="11.25">
      <c r="A56" s="53">
        <v>55</v>
      </c>
      <c r="B56" s="53" t="s">
        <v>335</v>
      </c>
      <c r="C56" s="53" t="s">
        <v>336</v>
      </c>
      <c r="D56" s="53" t="s">
        <v>337</v>
      </c>
      <c r="E56" s="53" t="s">
        <v>338</v>
      </c>
      <c r="F56" s="53" t="s">
        <v>339</v>
      </c>
      <c r="G56" s="53" t="s">
        <v>340</v>
      </c>
      <c r="H56" s="53" t="s">
        <v>166</v>
      </c>
    </row>
    <row r="57" spans="1:8" ht="11.25">
      <c r="A57" s="53">
        <v>56</v>
      </c>
      <c r="B57" s="53" t="s">
        <v>341</v>
      </c>
      <c r="C57" s="53" t="s">
        <v>341</v>
      </c>
      <c r="D57" s="53" t="s">
        <v>342</v>
      </c>
      <c r="E57" s="53" t="s">
        <v>343</v>
      </c>
      <c r="F57" s="53" t="s">
        <v>344</v>
      </c>
      <c r="G57" s="53" t="s">
        <v>345</v>
      </c>
      <c r="H57" s="53" t="s">
        <v>166</v>
      </c>
    </row>
    <row r="58" spans="1:8" ht="11.25">
      <c r="A58" s="53">
        <v>57</v>
      </c>
      <c r="B58" s="53" t="s">
        <v>341</v>
      </c>
      <c r="C58" s="53" t="s">
        <v>341</v>
      </c>
      <c r="D58" s="53" t="s">
        <v>342</v>
      </c>
      <c r="E58" s="53" t="s">
        <v>346</v>
      </c>
      <c r="F58" s="53" t="s">
        <v>347</v>
      </c>
      <c r="G58" s="53" t="s">
        <v>348</v>
      </c>
      <c r="H58" s="53" t="s">
        <v>166</v>
      </c>
    </row>
    <row r="59" spans="1:8" ht="11.25">
      <c r="A59" s="53">
        <v>58</v>
      </c>
      <c r="B59" s="53" t="s">
        <v>349</v>
      </c>
      <c r="C59" s="53" t="s">
        <v>350</v>
      </c>
      <c r="D59" s="53" t="s">
        <v>351</v>
      </c>
      <c r="E59" s="53" t="s">
        <v>352</v>
      </c>
      <c r="F59" s="53" t="s">
        <v>353</v>
      </c>
      <c r="G59" s="53" t="s">
        <v>354</v>
      </c>
      <c r="H59" s="53" t="s">
        <v>166</v>
      </c>
    </row>
    <row r="60" spans="1:8" ht="11.25">
      <c r="A60" s="53">
        <v>59</v>
      </c>
      <c r="B60" s="53" t="s">
        <v>349</v>
      </c>
      <c r="C60" s="53" t="s">
        <v>355</v>
      </c>
      <c r="D60" s="53" t="s">
        <v>356</v>
      </c>
      <c r="E60" s="53" t="s">
        <v>357</v>
      </c>
      <c r="F60" s="53" t="s">
        <v>358</v>
      </c>
      <c r="G60" s="53" t="s">
        <v>354</v>
      </c>
      <c r="H60" s="53" t="s">
        <v>166</v>
      </c>
    </row>
    <row r="61" spans="1:8" ht="11.25">
      <c r="A61" s="53">
        <v>60</v>
      </c>
      <c r="B61" s="53" t="s">
        <v>359</v>
      </c>
      <c r="C61" s="53" t="s">
        <v>361</v>
      </c>
      <c r="D61" s="53" t="s">
        <v>360</v>
      </c>
      <c r="E61" s="53" t="s">
        <v>362</v>
      </c>
      <c r="F61" s="53" t="s">
        <v>363</v>
      </c>
      <c r="G61" s="53" t="s">
        <v>364</v>
      </c>
      <c r="H61" s="53" t="s">
        <v>166</v>
      </c>
    </row>
    <row r="62" spans="1:8" ht="11.25">
      <c r="A62" s="53">
        <v>61</v>
      </c>
      <c r="B62" s="53" t="s">
        <v>359</v>
      </c>
      <c r="C62" s="53" t="s">
        <v>361</v>
      </c>
      <c r="D62" s="53" t="s">
        <v>360</v>
      </c>
      <c r="E62" s="53" t="s">
        <v>365</v>
      </c>
      <c r="F62" s="53" t="s">
        <v>366</v>
      </c>
      <c r="G62" s="53" t="s">
        <v>367</v>
      </c>
      <c r="H62" s="53" t="s">
        <v>166</v>
      </c>
    </row>
    <row r="63" spans="1:8" ht="11.25">
      <c r="A63" s="53">
        <v>62</v>
      </c>
      <c r="B63" s="53" t="s">
        <v>368</v>
      </c>
      <c r="C63" s="53" t="s">
        <v>369</v>
      </c>
      <c r="D63" s="53" t="s">
        <v>370</v>
      </c>
      <c r="E63" s="53" t="s">
        <v>371</v>
      </c>
      <c r="F63" s="53" t="s">
        <v>372</v>
      </c>
      <c r="G63" s="53" t="s">
        <v>373</v>
      </c>
      <c r="H63" s="53" t="s">
        <v>166</v>
      </c>
    </row>
    <row r="64" spans="1:8" ht="11.25">
      <c r="A64" s="53">
        <v>63</v>
      </c>
      <c r="B64" s="53" t="s">
        <v>1349</v>
      </c>
      <c r="C64" s="53" t="s">
        <v>1350</v>
      </c>
      <c r="D64" s="53" t="s">
        <v>1351</v>
      </c>
      <c r="E64" s="53" t="s">
        <v>1352</v>
      </c>
      <c r="F64" s="53" t="s">
        <v>1353</v>
      </c>
      <c r="G64" s="53" t="s">
        <v>1354</v>
      </c>
      <c r="H64" s="53" t="s">
        <v>166</v>
      </c>
    </row>
    <row r="65" spans="1:8" ht="11.25">
      <c r="A65" s="53">
        <v>64</v>
      </c>
      <c r="B65" s="53" t="s">
        <v>374</v>
      </c>
      <c r="C65" s="53" t="s">
        <v>375</v>
      </c>
      <c r="D65" s="53" t="s">
        <v>376</v>
      </c>
      <c r="E65" s="53" t="s">
        <v>377</v>
      </c>
      <c r="F65" s="53" t="s">
        <v>378</v>
      </c>
      <c r="G65" s="53" t="s">
        <v>379</v>
      </c>
      <c r="H65" s="53" t="s">
        <v>166</v>
      </c>
    </row>
    <row r="66" spans="1:8" ht="11.25">
      <c r="A66" s="53">
        <v>65</v>
      </c>
      <c r="B66" s="53" t="s">
        <v>374</v>
      </c>
      <c r="C66" s="53" t="s">
        <v>375</v>
      </c>
      <c r="D66" s="53" t="s">
        <v>376</v>
      </c>
      <c r="E66" s="53" t="s">
        <v>380</v>
      </c>
      <c r="F66" s="53" t="s">
        <v>381</v>
      </c>
      <c r="G66" s="53" t="s">
        <v>379</v>
      </c>
      <c r="H66" s="53" t="s">
        <v>166</v>
      </c>
    </row>
    <row r="67" spans="1:8" ht="11.25">
      <c r="A67" s="53">
        <v>66</v>
      </c>
      <c r="B67" s="53" t="s">
        <v>374</v>
      </c>
      <c r="C67" s="53" t="s">
        <v>382</v>
      </c>
      <c r="D67" s="53" t="s">
        <v>383</v>
      </c>
      <c r="E67" s="53" t="s">
        <v>384</v>
      </c>
      <c r="F67" s="53" t="s">
        <v>385</v>
      </c>
      <c r="G67" s="53" t="s">
        <v>386</v>
      </c>
      <c r="H67" s="53" t="s">
        <v>166</v>
      </c>
    </row>
    <row r="68" spans="1:8" ht="11.25">
      <c r="A68" s="53">
        <v>67</v>
      </c>
      <c r="B68" s="53" t="s">
        <v>374</v>
      </c>
      <c r="C68" s="53" t="s">
        <v>387</v>
      </c>
      <c r="D68" s="53" t="s">
        <v>388</v>
      </c>
      <c r="E68" s="53" t="s">
        <v>389</v>
      </c>
      <c r="F68" s="53" t="s">
        <v>390</v>
      </c>
      <c r="G68" s="53" t="s">
        <v>379</v>
      </c>
      <c r="H68" s="53" t="s">
        <v>166</v>
      </c>
    </row>
    <row r="69" spans="1:8" ht="11.25">
      <c r="A69" s="53">
        <v>68</v>
      </c>
      <c r="B69" s="53" t="s">
        <v>374</v>
      </c>
      <c r="C69" s="53" t="s">
        <v>391</v>
      </c>
      <c r="D69" s="53" t="s">
        <v>392</v>
      </c>
      <c r="E69" s="53" t="s">
        <v>393</v>
      </c>
      <c r="F69" s="53" t="s">
        <v>394</v>
      </c>
      <c r="G69" s="53" t="s">
        <v>379</v>
      </c>
      <c r="H69" s="53" t="s">
        <v>166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1158</v>
      </c>
      <c r="B1" s="48" t="s">
        <v>1157</v>
      </c>
      <c r="C1" s="48" t="s">
        <v>1170</v>
      </c>
    </row>
    <row r="2" spans="1:5" ht="11.25">
      <c r="A2" s="48" t="s">
        <v>807</v>
      </c>
      <c r="B2" s="48" t="s">
        <v>807</v>
      </c>
      <c r="C2" s="48" t="s">
        <v>808</v>
      </c>
      <c r="D2" s="48" t="s">
        <v>807</v>
      </c>
      <c r="E2" s="48" t="s">
        <v>1082</v>
      </c>
    </row>
    <row r="3" spans="1:5" ht="11.25">
      <c r="A3" s="48" t="s">
        <v>807</v>
      </c>
      <c r="B3" s="48" t="s">
        <v>809</v>
      </c>
      <c r="C3" s="48" t="s">
        <v>810</v>
      </c>
      <c r="D3" s="48" t="s">
        <v>811</v>
      </c>
      <c r="E3" s="48" t="s">
        <v>410</v>
      </c>
    </row>
    <row r="4" spans="1:5" ht="11.25">
      <c r="A4" s="48" t="s">
        <v>811</v>
      </c>
      <c r="B4" s="48" t="s">
        <v>637</v>
      </c>
      <c r="C4" s="48" t="s">
        <v>638</v>
      </c>
      <c r="D4" s="48" t="s">
        <v>850</v>
      </c>
      <c r="E4" s="48" t="s">
        <v>411</v>
      </c>
    </row>
    <row r="5" spans="1:5" ht="11.25">
      <c r="A5" s="48" t="s">
        <v>811</v>
      </c>
      <c r="B5" s="48" t="s">
        <v>813</v>
      </c>
      <c r="C5" s="48" t="s">
        <v>814</v>
      </c>
      <c r="D5" s="48" t="s">
        <v>862</v>
      </c>
      <c r="E5" s="48" t="s">
        <v>412</v>
      </c>
    </row>
    <row r="6" spans="1:5" ht="11.25">
      <c r="A6" s="48" t="s">
        <v>811</v>
      </c>
      <c r="B6" s="48" t="s">
        <v>811</v>
      </c>
      <c r="C6" s="48" t="s">
        <v>812</v>
      </c>
      <c r="D6" s="48" t="s">
        <v>873</v>
      </c>
      <c r="E6" s="48" t="s">
        <v>413</v>
      </c>
    </row>
    <row r="7" spans="1:5" ht="11.25">
      <c r="A7" s="48" t="s">
        <v>811</v>
      </c>
      <c r="B7" s="48" t="s">
        <v>815</v>
      </c>
      <c r="C7" s="48" t="s">
        <v>816</v>
      </c>
      <c r="D7" s="48" t="s">
        <v>883</v>
      </c>
      <c r="E7" s="48" t="s">
        <v>414</v>
      </c>
    </row>
    <row r="8" spans="1:5" ht="11.25">
      <c r="A8" s="48" t="s">
        <v>811</v>
      </c>
      <c r="B8" s="48" t="s">
        <v>817</v>
      </c>
      <c r="C8" s="48" t="s">
        <v>818</v>
      </c>
      <c r="D8" s="48" t="s">
        <v>895</v>
      </c>
      <c r="E8" s="48" t="s">
        <v>415</v>
      </c>
    </row>
    <row r="9" spans="1:5" ht="11.25">
      <c r="A9" s="48" t="s">
        <v>811</v>
      </c>
      <c r="B9" s="48" t="s">
        <v>819</v>
      </c>
      <c r="C9" s="48" t="s">
        <v>820</v>
      </c>
      <c r="D9" s="48" t="s">
        <v>913</v>
      </c>
      <c r="E9" s="48" t="s">
        <v>416</v>
      </c>
    </row>
    <row r="10" spans="1:5" ht="11.25">
      <c r="A10" s="48" t="s">
        <v>811</v>
      </c>
      <c r="B10" s="48" t="s">
        <v>821</v>
      </c>
      <c r="C10" s="48" t="s">
        <v>822</v>
      </c>
      <c r="D10" s="48" t="s">
        <v>917</v>
      </c>
      <c r="E10" s="48" t="s">
        <v>417</v>
      </c>
    </row>
    <row r="11" spans="1:5" ht="11.25">
      <c r="A11" s="48" t="s">
        <v>811</v>
      </c>
      <c r="B11" s="48" t="s">
        <v>823</v>
      </c>
      <c r="C11" s="48" t="s">
        <v>824</v>
      </c>
      <c r="D11" s="48" t="s">
        <v>919</v>
      </c>
      <c r="E11" s="48" t="s">
        <v>418</v>
      </c>
    </row>
    <row r="12" spans="1:5" ht="11.25">
      <c r="A12" s="48" t="s">
        <v>811</v>
      </c>
      <c r="B12" s="48" t="s">
        <v>1078</v>
      </c>
      <c r="C12" s="48" t="s">
        <v>825</v>
      </c>
      <c r="D12" s="48" t="s">
        <v>929</v>
      </c>
      <c r="E12" s="48" t="s">
        <v>419</v>
      </c>
    </row>
    <row r="13" spans="1:5" ht="11.25">
      <c r="A13" s="48" t="s">
        <v>811</v>
      </c>
      <c r="B13" s="48" t="s">
        <v>826</v>
      </c>
      <c r="C13" s="48" t="s">
        <v>827</v>
      </c>
      <c r="D13" s="48" t="s">
        <v>941</v>
      </c>
      <c r="E13" s="48" t="s">
        <v>420</v>
      </c>
    </row>
    <row r="14" spans="1:5" ht="11.25">
      <c r="A14" s="48" t="s">
        <v>811</v>
      </c>
      <c r="B14" s="48" t="s">
        <v>828</v>
      </c>
      <c r="C14" s="48" t="s">
        <v>829</v>
      </c>
      <c r="D14" s="48" t="s">
        <v>951</v>
      </c>
      <c r="E14" s="48" t="s">
        <v>421</v>
      </c>
    </row>
    <row r="15" spans="1:5" ht="11.25">
      <c r="A15" s="48" t="s">
        <v>811</v>
      </c>
      <c r="B15" s="48" t="s">
        <v>830</v>
      </c>
      <c r="C15" s="48" t="s">
        <v>831</v>
      </c>
      <c r="D15" s="48" t="s">
        <v>955</v>
      </c>
      <c r="E15" s="48" t="s">
        <v>422</v>
      </c>
    </row>
    <row r="16" spans="1:5" ht="11.25">
      <c r="A16" s="48" t="s">
        <v>811</v>
      </c>
      <c r="B16" s="48" t="s">
        <v>832</v>
      </c>
      <c r="C16" s="48" t="s">
        <v>833</v>
      </c>
      <c r="D16" s="48" t="s">
        <v>963</v>
      </c>
      <c r="E16" s="48" t="s">
        <v>423</v>
      </c>
    </row>
    <row r="17" spans="1:5" ht="11.25">
      <c r="A17" s="48" t="s">
        <v>811</v>
      </c>
      <c r="B17" s="48" t="s">
        <v>834</v>
      </c>
      <c r="C17" s="48" t="s">
        <v>835</v>
      </c>
      <c r="D17" s="48" t="s">
        <v>966</v>
      </c>
      <c r="E17" s="48" t="s">
        <v>424</v>
      </c>
    </row>
    <row r="18" spans="1:5" ht="11.25">
      <c r="A18" s="48" t="s">
        <v>811</v>
      </c>
      <c r="B18" s="48" t="s">
        <v>836</v>
      </c>
      <c r="C18" s="48" t="s">
        <v>837</v>
      </c>
      <c r="D18" s="48" t="s">
        <v>968</v>
      </c>
      <c r="E18" s="48" t="s">
        <v>425</v>
      </c>
    </row>
    <row r="19" spans="1:5" ht="11.25">
      <c r="A19" s="48" t="s">
        <v>811</v>
      </c>
      <c r="B19" s="48" t="s">
        <v>838</v>
      </c>
      <c r="C19" s="48" t="s">
        <v>839</v>
      </c>
      <c r="D19" s="48" t="s">
        <v>972</v>
      </c>
      <c r="E19" s="48" t="s">
        <v>426</v>
      </c>
    </row>
    <row r="20" spans="1:5" ht="11.25">
      <c r="A20" s="48" t="s">
        <v>811</v>
      </c>
      <c r="B20" s="48" t="s">
        <v>840</v>
      </c>
      <c r="C20" s="48" t="s">
        <v>841</v>
      </c>
      <c r="D20" s="48" t="s">
        <v>978</v>
      </c>
      <c r="E20" s="48" t="s">
        <v>427</v>
      </c>
    </row>
    <row r="21" spans="1:5" ht="11.25">
      <c r="A21" s="48" t="s">
        <v>811</v>
      </c>
      <c r="B21" s="48" t="s">
        <v>842</v>
      </c>
      <c r="C21" s="48" t="s">
        <v>843</v>
      </c>
      <c r="D21" s="48" t="s">
        <v>996</v>
      </c>
      <c r="E21" s="48" t="s">
        <v>1068</v>
      </c>
    </row>
    <row r="22" spans="1:5" ht="11.25">
      <c r="A22" s="48" t="s">
        <v>811</v>
      </c>
      <c r="B22" s="48" t="s">
        <v>639</v>
      </c>
      <c r="C22" s="48" t="s">
        <v>640</v>
      </c>
      <c r="D22" s="48" t="s">
        <v>1009</v>
      </c>
      <c r="E22" s="48" t="s">
        <v>1069</v>
      </c>
    </row>
    <row r="23" spans="1:5" ht="11.25">
      <c r="A23" s="48" t="s">
        <v>811</v>
      </c>
      <c r="B23" s="48" t="s">
        <v>844</v>
      </c>
      <c r="C23" s="48" t="s">
        <v>845</v>
      </c>
      <c r="D23" s="48" t="s">
        <v>1027</v>
      </c>
      <c r="E23" s="48" t="s">
        <v>1070</v>
      </c>
    </row>
    <row r="24" spans="1:5" ht="11.25">
      <c r="A24" s="48" t="s">
        <v>811</v>
      </c>
      <c r="B24" s="48" t="s">
        <v>846</v>
      </c>
      <c r="C24" s="48" t="s">
        <v>847</v>
      </c>
      <c r="D24" s="48" t="s">
        <v>1055</v>
      </c>
      <c r="E24" s="48" t="s">
        <v>1071</v>
      </c>
    </row>
    <row r="25" spans="1:5" ht="11.25">
      <c r="A25" s="48" t="s">
        <v>811</v>
      </c>
      <c r="B25" s="48" t="s">
        <v>848</v>
      </c>
      <c r="C25" s="48" t="s">
        <v>849</v>
      </c>
      <c r="D25" s="48" t="s">
        <v>1057</v>
      </c>
      <c r="E25" s="48" t="s">
        <v>1072</v>
      </c>
    </row>
    <row r="26" spans="1:5" ht="11.25">
      <c r="A26" s="48" t="s">
        <v>811</v>
      </c>
      <c r="B26" s="48" t="s">
        <v>641</v>
      </c>
      <c r="C26" s="48" t="s">
        <v>642</v>
      </c>
      <c r="D26" s="48" t="s">
        <v>606</v>
      </c>
      <c r="E26" s="48" t="s">
        <v>1073</v>
      </c>
    </row>
    <row r="27" spans="1:5" ht="11.25">
      <c r="A27" s="48" t="s">
        <v>850</v>
      </c>
      <c r="B27" s="48" t="s">
        <v>852</v>
      </c>
      <c r="C27" s="48" t="s">
        <v>853</v>
      </c>
      <c r="D27" s="48" t="s">
        <v>626</v>
      </c>
      <c r="E27" s="48" t="s">
        <v>1074</v>
      </c>
    </row>
    <row r="28" spans="1:3" ht="11.25">
      <c r="A28" s="48" t="s">
        <v>850</v>
      </c>
      <c r="B28" s="48" t="s">
        <v>850</v>
      </c>
      <c r="C28" s="48" t="s">
        <v>851</v>
      </c>
    </row>
    <row r="29" spans="1:3" ht="11.25">
      <c r="A29" s="48" t="s">
        <v>850</v>
      </c>
      <c r="B29" s="48" t="s">
        <v>854</v>
      </c>
      <c r="C29" s="48" t="s">
        <v>855</v>
      </c>
    </row>
    <row r="30" spans="1:3" ht="11.25">
      <c r="A30" s="48" t="s">
        <v>850</v>
      </c>
      <c r="B30" s="48" t="s">
        <v>856</v>
      </c>
      <c r="C30" s="48" t="s">
        <v>857</v>
      </c>
    </row>
    <row r="31" spans="1:3" ht="11.25">
      <c r="A31" s="48" t="s">
        <v>850</v>
      </c>
      <c r="B31" s="48" t="s">
        <v>643</v>
      </c>
      <c r="C31" s="48" t="s">
        <v>644</v>
      </c>
    </row>
    <row r="32" spans="1:3" ht="11.25">
      <c r="A32" s="48" t="s">
        <v>850</v>
      </c>
      <c r="B32" s="48" t="s">
        <v>858</v>
      </c>
      <c r="C32" s="48" t="s">
        <v>859</v>
      </c>
    </row>
    <row r="33" spans="1:3" ht="11.25">
      <c r="A33" s="48" t="s">
        <v>850</v>
      </c>
      <c r="B33" s="48" t="s">
        <v>645</v>
      </c>
      <c r="C33" s="48" t="s">
        <v>646</v>
      </c>
    </row>
    <row r="34" spans="1:3" ht="11.25">
      <c r="A34" s="48" t="s">
        <v>850</v>
      </c>
      <c r="B34" s="48" t="s">
        <v>647</v>
      </c>
      <c r="C34" s="48" t="s">
        <v>648</v>
      </c>
    </row>
    <row r="35" spans="1:3" ht="11.25">
      <c r="A35" s="48" t="s">
        <v>850</v>
      </c>
      <c r="B35" s="48" t="s">
        <v>649</v>
      </c>
      <c r="C35" s="48" t="s">
        <v>650</v>
      </c>
    </row>
    <row r="36" spans="1:3" ht="11.25">
      <c r="A36" s="48" t="s">
        <v>850</v>
      </c>
      <c r="B36" s="48" t="s">
        <v>860</v>
      </c>
      <c r="C36" s="48" t="s">
        <v>861</v>
      </c>
    </row>
    <row r="37" spans="1:3" ht="11.25">
      <c r="A37" s="48" t="s">
        <v>862</v>
      </c>
      <c r="B37" s="48" t="s">
        <v>651</v>
      </c>
      <c r="C37" s="48" t="s">
        <v>652</v>
      </c>
    </row>
    <row r="38" spans="1:3" ht="11.25">
      <c r="A38" s="48" t="s">
        <v>862</v>
      </c>
      <c r="B38" s="48" t="s">
        <v>862</v>
      </c>
      <c r="C38" s="48" t="s">
        <v>863</v>
      </c>
    </row>
    <row r="39" spans="1:3" ht="11.25">
      <c r="A39" s="48" t="s">
        <v>862</v>
      </c>
      <c r="B39" s="48" t="s">
        <v>864</v>
      </c>
      <c r="C39" s="48" t="s">
        <v>865</v>
      </c>
    </row>
    <row r="40" spans="1:3" ht="11.25">
      <c r="A40" s="48" t="s">
        <v>862</v>
      </c>
      <c r="B40" s="48" t="s">
        <v>866</v>
      </c>
      <c r="C40" s="48" t="s">
        <v>867</v>
      </c>
    </row>
    <row r="41" spans="1:3" ht="11.25">
      <c r="A41" s="48" t="s">
        <v>862</v>
      </c>
      <c r="B41" s="48" t="s">
        <v>100</v>
      </c>
      <c r="C41" s="48" t="s">
        <v>868</v>
      </c>
    </row>
    <row r="42" spans="1:3" ht="11.25">
      <c r="A42" s="48" t="s">
        <v>862</v>
      </c>
      <c r="B42" s="48" t="s">
        <v>869</v>
      </c>
      <c r="C42" s="48" t="s">
        <v>870</v>
      </c>
    </row>
    <row r="43" spans="1:3" ht="11.25">
      <c r="A43" s="48" t="s">
        <v>862</v>
      </c>
      <c r="B43" s="48" t="s">
        <v>871</v>
      </c>
      <c r="C43" s="48" t="s">
        <v>872</v>
      </c>
    </row>
    <row r="44" spans="1:3" ht="11.25">
      <c r="A44" s="48" t="s">
        <v>873</v>
      </c>
      <c r="B44" s="48" t="s">
        <v>875</v>
      </c>
      <c r="C44" s="48" t="s">
        <v>876</v>
      </c>
    </row>
    <row r="45" spans="1:3" ht="11.25">
      <c r="A45" s="48" t="s">
        <v>873</v>
      </c>
      <c r="B45" s="48" t="s">
        <v>877</v>
      </c>
      <c r="C45" s="48" t="s">
        <v>878</v>
      </c>
    </row>
    <row r="46" spans="1:3" ht="11.25">
      <c r="A46" s="48" t="s">
        <v>873</v>
      </c>
      <c r="B46" s="48" t="s">
        <v>873</v>
      </c>
      <c r="C46" s="48" t="s">
        <v>874</v>
      </c>
    </row>
    <row r="47" spans="1:3" ht="11.25">
      <c r="A47" s="48" t="s">
        <v>873</v>
      </c>
      <c r="B47" s="48" t="s">
        <v>1031</v>
      </c>
      <c r="C47" s="48" t="s">
        <v>653</v>
      </c>
    </row>
    <row r="48" spans="1:3" ht="11.25">
      <c r="A48" s="48" t="s">
        <v>873</v>
      </c>
      <c r="B48" s="48" t="s">
        <v>654</v>
      </c>
      <c r="C48" s="48" t="s">
        <v>655</v>
      </c>
    </row>
    <row r="49" spans="1:3" ht="11.25">
      <c r="A49" s="48" t="s">
        <v>873</v>
      </c>
      <c r="B49" s="48" t="s">
        <v>656</v>
      </c>
      <c r="C49" s="48" t="s">
        <v>657</v>
      </c>
    </row>
    <row r="50" spans="1:3" ht="11.25">
      <c r="A50" s="48" t="s">
        <v>873</v>
      </c>
      <c r="B50" s="48" t="s">
        <v>879</v>
      </c>
      <c r="C50" s="48" t="s">
        <v>880</v>
      </c>
    </row>
    <row r="51" spans="1:3" ht="11.25">
      <c r="A51" s="48" t="s">
        <v>873</v>
      </c>
      <c r="B51" s="48" t="s">
        <v>881</v>
      </c>
      <c r="C51" s="48" t="s">
        <v>882</v>
      </c>
    </row>
    <row r="52" spans="1:3" ht="11.25">
      <c r="A52" s="48" t="s">
        <v>873</v>
      </c>
      <c r="B52" s="48" t="s">
        <v>658</v>
      </c>
      <c r="C52" s="48" t="s">
        <v>659</v>
      </c>
    </row>
    <row r="53" spans="1:3" ht="11.25">
      <c r="A53" s="48" t="s">
        <v>873</v>
      </c>
      <c r="B53" s="48" t="s">
        <v>660</v>
      </c>
      <c r="C53" s="48" t="s">
        <v>661</v>
      </c>
    </row>
    <row r="54" spans="1:3" ht="11.25">
      <c r="A54" s="48" t="s">
        <v>883</v>
      </c>
      <c r="B54" s="48" t="s">
        <v>883</v>
      </c>
      <c r="C54" s="48" t="s">
        <v>884</v>
      </c>
    </row>
    <row r="55" spans="1:3" ht="11.25">
      <c r="A55" s="48" t="s">
        <v>883</v>
      </c>
      <c r="B55" s="48" t="s">
        <v>885</v>
      </c>
      <c r="C55" s="48" t="s">
        <v>886</v>
      </c>
    </row>
    <row r="56" spans="1:3" ht="11.25">
      <c r="A56" s="48" t="s">
        <v>883</v>
      </c>
      <c r="B56" s="48" t="s">
        <v>887</v>
      </c>
      <c r="C56" s="48" t="s">
        <v>888</v>
      </c>
    </row>
    <row r="57" spans="1:3" ht="11.25">
      <c r="A57" s="48" t="s">
        <v>883</v>
      </c>
      <c r="B57" s="48" t="s">
        <v>869</v>
      </c>
      <c r="C57" s="48" t="s">
        <v>889</v>
      </c>
    </row>
    <row r="58" spans="1:3" ht="11.25">
      <c r="A58" s="48" t="s">
        <v>883</v>
      </c>
      <c r="B58" s="48" t="s">
        <v>890</v>
      </c>
      <c r="C58" s="48" t="s">
        <v>891</v>
      </c>
    </row>
    <row r="59" spans="1:3" ht="11.25">
      <c r="A59" s="48" t="s">
        <v>883</v>
      </c>
      <c r="B59" s="48" t="s">
        <v>1079</v>
      </c>
      <c r="C59" s="48" t="s">
        <v>892</v>
      </c>
    </row>
    <row r="60" spans="1:3" ht="11.25">
      <c r="A60" s="48" t="s">
        <v>883</v>
      </c>
      <c r="B60" s="48" t="s">
        <v>893</v>
      </c>
      <c r="C60" s="48" t="s">
        <v>894</v>
      </c>
    </row>
    <row r="61" spans="1:3" ht="11.25">
      <c r="A61" s="48" t="s">
        <v>895</v>
      </c>
      <c r="B61" s="48" t="s">
        <v>897</v>
      </c>
      <c r="C61" s="48" t="s">
        <v>898</v>
      </c>
    </row>
    <row r="62" spans="1:3" ht="11.25">
      <c r="A62" s="48" t="s">
        <v>895</v>
      </c>
      <c r="B62" s="48" t="s">
        <v>899</v>
      </c>
      <c r="C62" s="48" t="s">
        <v>900</v>
      </c>
    </row>
    <row r="63" spans="1:3" ht="11.25">
      <c r="A63" s="48" t="s">
        <v>895</v>
      </c>
      <c r="B63" s="48" t="s">
        <v>901</v>
      </c>
      <c r="C63" s="48" t="s">
        <v>902</v>
      </c>
    </row>
    <row r="64" spans="1:3" ht="11.25">
      <c r="A64" s="48" t="s">
        <v>895</v>
      </c>
      <c r="B64" s="48" t="s">
        <v>903</v>
      </c>
      <c r="C64" s="48" t="s">
        <v>904</v>
      </c>
    </row>
    <row r="65" spans="1:3" ht="11.25">
      <c r="A65" s="48" t="s">
        <v>895</v>
      </c>
      <c r="B65" s="48" t="s">
        <v>895</v>
      </c>
      <c r="C65" s="48" t="s">
        <v>896</v>
      </c>
    </row>
    <row r="66" spans="1:3" ht="11.25">
      <c r="A66" s="48" t="s">
        <v>895</v>
      </c>
      <c r="B66" s="48" t="s">
        <v>905</v>
      </c>
      <c r="C66" s="48" t="s">
        <v>906</v>
      </c>
    </row>
    <row r="67" spans="1:3" ht="11.25">
      <c r="A67" s="48" t="s">
        <v>895</v>
      </c>
      <c r="B67" s="48" t="s">
        <v>907</v>
      </c>
      <c r="C67" s="48" t="s">
        <v>908</v>
      </c>
    </row>
    <row r="68" spans="1:3" ht="11.25">
      <c r="A68" s="48" t="s">
        <v>895</v>
      </c>
      <c r="B68" s="48" t="s">
        <v>909</v>
      </c>
      <c r="C68" s="48" t="s">
        <v>910</v>
      </c>
    </row>
    <row r="69" spans="1:3" ht="11.25">
      <c r="A69" s="48" t="s">
        <v>895</v>
      </c>
      <c r="B69" s="48" t="s">
        <v>911</v>
      </c>
      <c r="C69" s="48" t="s">
        <v>912</v>
      </c>
    </row>
    <row r="70" spans="1:3" ht="11.25">
      <c r="A70" s="48" t="s">
        <v>913</v>
      </c>
      <c r="B70" s="48" t="s">
        <v>913</v>
      </c>
      <c r="C70" s="48" t="s">
        <v>914</v>
      </c>
    </row>
    <row r="71" spans="1:3" ht="11.25">
      <c r="A71" s="48" t="s">
        <v>913</v>
      </c>
      <c r="B71" s="48" t="s">
        <v>915</v>
      </c>
      <c r="C71" s="48" t="s">
        <v>916</v>
      </c>
    </row>
    <row r="72" spans="1:3" ht="11.25">
      <c r="A72" s="48" t="s">
        <v>917</v>
      </c>
      <c r="B72" s="48" t="s">
        <v>917</v>
      </c>
      <c r="C72" s="48" t="s">
        <v>918</v>
      </c>
    </row>
    <row r="73" spans="1:3" ht="11.25">
      <c r="A73" s="48" t="s">
        <v>919</v>
      </c>
      <c r="B73" s="48" t="s">
        <v>919</v>
      </c>
      <c r="C73" s="48" t="s">
        <v>920</v>
      </c>
    </row>
    <row r="74" spans="1:3" ht="11.25">
      <c r="A74" s="48" t="s">
        <v>919</v>
      </c>
      <c r="B74" s="48" t="s">
        <v>921</v>
      </c>
      <c r="C74" s="48" t="s">
        <v>922</v>
      </c>
    </row>
    <row r="75" spans="1:3" ht="11.25">
      <c r="A75" s="48" t="s">
        <v>919</v>
      </c>
      <c r="B75" s="48" t="s">
        <v>923</v>
      </c>
      <c r="C75" s="48" t="s">
        <v>924</v>
      </c>
    </row>
    <row r="76" spans="1:3" ht="11.25">
      <c r="A76" s="48" t="s">
        <v>919</v>
      </c>
      <c r="B76" s="48" t="s">
        <v>925</v>
      </c>
      <c r="C76" s="48" t="s">
        <v>926</v>
      </c>
    </row>
    <row r="77" spans="1:3" ht="11.25">
      <c r="A77" s="48" t="s">
        <v>919</v>
      </c>
      <c r="B77" s="48" t="s">
        <v>927</v>
      </c>
      <c r="C77" s="48" t="s">
        <v>928</v>
      </c>
    </row>
    <row r="78" spans="1:3" ht="11.25">
      <c r="A78" s="48" t="s">
        <v>919</v>
      </c>
      <c r="B78" s="48" t="s">
        <v>662</v>
      </c>
      <c r="C78" s="48" t="s">
        <v>663</v>
      </c>
    </row>
    <row r="79" spans="1:3" ht="11.25">
      <c r="A79" s="48" t="s">
        <v>929</v>
      </c>
      <c r="B79" s="48" t="s">
        <v>1075</v>
      </c>
      <c r="C79" s="48" t="s">
        <v>931</v>
      </c>
    </row>
    <row r="80" spans="1:3" ht="11.25">
      <c r="A80" s="48" t="s">
        <v>929</v>
      </c>
      <c r="B80" s="48" t="s">
        <v>664</v>
      </c>
      <c r="C80" s="48" t="s">
        <v>665</v>
      </c>
    </row>
    <row r="81" spans="1:3" ht="11.25">
      <c r="A81" s="48" t="s">
        <v>929</v>
      </c>
      <c r="B81" s="48" t="s">
        <v>932</v>
      </c>
      <c r="C81" s="48" t="s">
        <v>933</v>
      </c>
    </row>
    <row r="82" spans="1:3" ht="11.25">
      <c r="A82" s="48" t="s">
        <v>929</v>
      </c>
      <c r="B82" s="48" t="s">
        <v>929</v>
      </c>
      <c r="C82" s="48" t="s">
        <v>930</v>
      </c>
    </row>
    <row r="83" spans="1:3" ht="11.25">
      <c r="A83" s="48" t="s">
        <v>929</v>
      </c>
      <c r="B83" s="48" t="s">
        <v>934</v>
      </c>
      <c r="C83" s="48" t="s">
        <v>935</v>
      </c>
    </row>
    <row r="84" spans="1:3" ht="11.25">
      <c r="A84" s="48" t="s">
        <v>929</v>
      </c>
      <c r="B84" s="48" t="s">
        <v>666</v>
      </c>
      <c r="C84" s="48" t="s">
        <v>667</v>
      </c>
    </row>
    <row r="85" spans="1:3" ht="11.25">
      <c r="A85" s="48" t="s">
        <v>929</v>
      </c>
      <c r="B85" s="48" t="s">
        <v>936</v>
      </c>
      <c r="C85" s="48" t="s">
        <v>937</v>
      </c>
    </row>
    <row r="86" spans="1:3" ht="11.25">
      <c r="A86" s="48" t="s">
        <v>929</v>
      </c>
      <c r="B86" s="48" t="s">
        <v>938</v>
      </c>
      <c r="C86" s="48" t="s">
        <v>939</v>
      </c>
    </row>
    <row r="87" spans="1:3" ht="11.25">
      <c r="A87" s="48" t="s">
        <v>941</v>
      </c>
      <c r="B87" s="48" t="s">
        <v>943</v>
      </c>
      <c r="C87" s="48" t="s">
        <v>944</v>
      </c>
    </row>
    <row r="88" spans="1:3" ht="11.25">
      <c r="A88" s="48" t="s">
        <v>941</v>
      </c>
      <c r="B88" s="48" t="s">
        <v>941</v>
      </c>
      <c r="C88" s="48" t="s">
        <v>942</v>
      </c>
    </row>
    <row r="89" spans="1:3" ht="11.25">
      <c r="A89" s="48" t="s">
        <v>941</v>
      </c>
      <c r="B89" s="48" t="s">
        <v>945</v>
      </c>
      <c r="C89" s="48" t="s">
        <v>946</v>
      </c>
    </row>
    <row r="90" spans="1:3" ht="11.25">
      <c r="A90" s="48" t="s">
        <v>941</v>
      </c>
      <c r="B90" s="48" t="s">
        <v>947</v>
      </c>
      <c r="C90" s="48" t="s">
        <v>948</v>
      </c>
    </row>
    <row r="91" spans="1:3" ht="11.25">
      <c r="A91" s="48" t="s">
        <v>941</v>
      </c>
      <c r="B91" s="48" t="s">
        <v>949</v>
      </c>
      <c r="C91" s="48" t="s">
        <v>950</v>
      </c>
    </row>
    <row r="92" spans="1:3" ht="11.25">
      <c r="A92" s="48" t="s">
        <v>951</v>
      </c>
      <c r="B92" s="48" t="s">
        <v>668</v>
      </c>
      <c r="C92" s="48" t="s">
        <v>669</v>
      </c>
    </row>
    <row r="93" spans="1:3" ht="11.25">
      <c r="A93" s="48" t="s">
        <v>951</v>
      </c>
      <c r="B93" s="48" t="s">
        <v>670</v>
      </c>
      <c r="C93" s="48" t="s">
        <v>671</v>
      </c>
    </row>
    <row r="94" spans="1:3" ht="11.25">
      <c r="A94" s="48" t="s">
        <v>951</v>
      </c>
      <c r="B94" s="48" t="s">
        <v>951</v>
      </c>
      <c r="C94" s="48" t="s">
        <v>952</v>
      </c>
    </row>
    <row r="95" spans="1:3" ht="11.25">
      <c r="A95" s="48" t="s">
        <v>951</v>
      </c>
      <c r="B95" s="48" t="s">
        <v>953</v>
      </c>
      <c r="C95" s="48" t="s">
        <v>954</v>
      </c>
    </row>
    <row r="96" spans="1:3" ht="11.25">
      <c r="A96" s="48" t="s">
        <v>951</v>
      </c>
      <c r="B96" s="48" t="s">
        <v>672</v>
      </c>
      <c r="C96" s="48" t="s">
        <v>673</v>
      </c>
    </row>
    <row r="97" spans="1:3" ht="11.25">
      <c r="A97" s="48" t="s">
        <v>951</v>
      </c>
      <c r="B97" s="48" t="s">
        <v>674</v>
      </c>
      <c r="C97" s="48" t="s">
        <v>675</v>
      </c>
    </row>
    <row r="98" spans="1:3" ht="11.25">
      <c r="A98" s="48" t="s">
        <v>951</v>
      </c>
      <c r="B98" s="48" t="s">
        <v>676</v>
      </c>
      <c r="C98" s="48" t="s">
        <v>677</v>
      </c>
    </row>
    <row r="99" spans="1:3" ht="11.25">
      <c r="A99" s="48" t="s">
        <v>955</v>
      </c>
      <c r="B99" s="48" t="s">
        <v>678</v>
      </c>
      <c r="C99" s="48" t="s">
        <v>679</v>
      </c>
    </row>
    <row r="100" spans="1:3" ht="11.25">
      <c r="A100" s="48" t="s">
        <v>955</v>
      </c>
      <c r="B100" s="48" t="s">
        <v>680</v>
      </c>
      <c r="C100" s="48" t="s">
        <v>681</v>
      </c>
    </row>
    <row r="101" spans="1:3" ht="11.25">
      <c r="A101" s="48" t="s">
        <v>955</v>
      </c>
      <c r="B101" s="48" t="s">
        <v>682</v>
      </c>
      <c r="C101" s="48" t="s">
        <v>683</v>
      </c>
    </row>
    <row r="102" spans="1:3" ht="11.25">
      <c r="A102" s="48" t="s">
        <v>955</v>
      </c>
      <c r="B102" s="48" t="s">
        <v>684</v>
      </c>
      <c r="C102" s="48" t="s">
        <v>685</v>
      </c>
    </row>
    <row r="103" spans="1:3" ht="11.25">
      <c r="A103" s="48" t="s">
        <v>955</v>
      </c>
      <c r="B103" s="48" t="s">
        <v>957</v>
      </c>
      <c r="C103" s="48" t="s">
        <v>958</v>
      </c>
    </row>
    <row r="104" spans="1:3" ht="11.25">
      <c r="A104" s="48" t="s">
        <v>955</v>
      </c>
      <c r="B104" s="48" t="s">
        <v>686</v>
      </c>
      <c r="C104" s="48" t="s">
        <v>687</v>
      </c>
    </row>
    <row r="105" spans="1:3" ht="11.25">
      <c r="A105" s="48" t="s">
        <v>955</v>
      </c>
      <c r="B105" s="48" t="s">
        <v>688</v>
      </c>
      <c r="C105" s="48" t="s">
        <v>689</v>
      </c>
    </row>
    <row r="106" spans="1:3" ht="11.25">
      <c r="A106" s="48" t="s">
        <v>955</v>
      </c>
      <c r="B106" s="48" t="s">
        <v>955</v>
      </c>
      <c r="C106" s="48" t="s">
        <v>956</v>
      </c>
    </row>
    <row r="107" spans="1:3" ht="11.25">
      <c r="A107" s="48" t="s">
        <v>955</v>
      </c>
      <c r="B107" s="48" t="s">
        <v>959</v>
      </c>
      <c r="C107" s="48" t="s">
        <v>960</v>
      </c>
    </row>
    <row r="108" spans="1:3" ht="11.25">
      <c r="A108" s="48" t="s">
        <v>955</v>
      </c>
      <c r="B108" s="48" t="s">
        <v>690</v>
      </c>
      <c r="C108" s="48" t="s">
        <v>691</v>
      </c>
    </row>
    <row r="109" spans="1:3" ht="11.25">
      <c r="A109" s="48" t="s">
        <v>955</v>
      </c>
      <c r="B109" s="48" t="s">
        <v>692</v>
      </c>
      <c r="C109" s="48" t="s">
        <v>693</v>
      </c>
    </row>
    <row r="110" spans="1:3" ht="11.25">
      <c r="A110" s="48" t="s">
        <v>955</v>
      </c>
      <c r="B110" s="48" t="s">
        <v>694</v>
      </c>
      <c r="C110" s="48" t="s">
        <v>695</v>
      </c>
    </row>
    <row r="111" spans="1:3" ht="11.25">
      <c r="A111" s="48" t="s">
        <v>955</v>
      </c>
      <c r="B111" s="48" t="s">
        <v>696</v>
      </c>
      <c r="C111" s="48" t="s">
        <v>697</v>
      </c>
    </row>
    <row r="112" spans="1:3" ht="11.25">
      <c r="A112" s="48" t="s">
        <v>955</v>
      </c>
      <c r="B112" s="48" t="s">
        <v>961</v>
      </c>
      <c r="C112" s="48" t="s">
        <v>962</v>
      </c>
    </row>
    <row r="113" spans="1:3" ht="11.25">
      <c r="A113" s="48" t="s">
        <v>955</v>
      </c>
      <c r="B113" s="48" t="s">
        <v>698</v>
      </c>
      <c r="C113" s="48" t="s">
        <v>699</v>
      </c>
    </row>
    <row r="114" spans="1:3" ht="11.25">
      <c r="A114" s="48" t="s">
        <v>963</v>
      </c>
      <c r="B114" s="48" t="s">
        <v>963</v>
      </c>
      <c r="C114" s="48" t="s">
        <v>965</v>
      </c>
    </row>
    <row r="115" spans="1:3" ht="11.25">
      <c r="A115" s="48" t="s">
        <v>963</v>
      </c>
      <c r="B115" s="48" t="s">
        <v>963</v>
      </c>
      <c r="C115" s="48" t="s">
        <v>964</v>
      </c>
    </row>
    <row r="116" spans="1:3" ht="11.25">
      <c r="A116" s="48" t="s">
        <v>966</v>
      </c>
      <c r="B116" s="48" t="s">
        <v>966</v>
      </c>
      <c r="C116" s="48" t="s">
        <v>967</v>
      </c>
    </row>
    <row r="117" spans="1:3" ht="11.25">
      <c r="A117" s="48" t="s">
        <v>968</v>
      </c>
      <c r="B117" s="48" t="s">
        <v>968</v>
      </c>
      <c r="C117" s="48" t="s">
        <v>969</v>
      </c>
    </row>
    <row r="118" spans="1:3" ht="11.25">
      <c r="A118" s="48" t="s">
        <v>968</v>
      </c>
      <c r="B118" s="48" t="s">
        <v>970</v>
      </c>
      <c r="C118" s="48" t="s">
        <v>971</v>
      </c>
    </row>
    <row r="119" spans="1:3" ht="11.25">
      <c r="A119" s="48" t="s">
        <v>972</v>
      </c>
      <c r="B119" s="48" t="s">
        <v>700</v>
      </c>
      <c r="C119" s="48" t="s">
        <v>701</v>
      </c>
    </row>
    <row r="120" spans="1:3" ht="11.25">
      <c r="A120" s="48" t="s">
        <v>972</v>
      </c>
      <c r="B120" s="48" t="s">
        <v>972</v>
      </c>
      <c r="C120" s="48" t="s">
        <v>973</v>
      </c>
    </row>
    <row r="121" spans="1:3" ht="11.25">
      <c r="A121" s="48" t="s">
        <v>972</v>
      </c>
      <c r="B121" s="48" t="s">
        <v>974</v>
      </c>
      <c r="C121" s="48" t="s">
        <v>975</v>
      </c>
    </row>
    <row r="122" spans="1:3" ht="11.25">
      <c r="A122" s="48" t="s">
        <v>972</v>
      </c>
      <c r="B122" s="48" t="s">
        <v>976</v>
      </c>
      <c r="C122" s="48" t="s">
        <v>977</v>
      </c>
    </row>
    <row r="123" spans="1:3" ht="11.25">
      <c r="A123" s="48" t="s">
        <v>978</v>
      </c>
      <c r="B123" s="48" t="s">
        <v>980</v>
      </c>
      <c r="C123" s="48" t="s">
        <v>981</v>
      </c>
    </row>
    <row r="124" spans="1:3" ht="11.25">
      <c r="A124" s="48" t="s">
        <v>978</v>
      </c>
      <c r="B124" s="48" t="s">
        <v>982</v>
      </c>
      <c r="C124" s="48" t="s">
        <v>983</v>
      </c>
    </row>
    <row r="125" spans="1:3" ht="11.25">
      <c r="A125" s="48" t="s">
        <v>978</v>
      </c>
      <c r="B125" s="48" t="s">
        <v>984</v>
      </c>
      <c r="C125" s="48" t="s">
        <v>985</v>
      </c>
    </row>
    <row r="126" spans="1:3" ht="11.25">
      <c r="A126" s="48" t="s">
        <v>978</v>
      </c>
      <c r="B126" s="48" t="s">
        <v>986</v>
      </c>
      <c r="C126" s="48" t="s">
        <v>987</v>
      </c>
    </row>
    <row r="127" spans="1:3" ht="11.25">
      <c r="A127" s="48" t="s">
        <v>978</v>
      </c>
      <c r="B127" s="48" t="s">
        <v>978</v>
      </c>
      <c r="C127" s="48" t="s">
        <v>979</v>
      </c>
    </row>
    <row r="128" spans="1:3" ht="11.25">
      <c r="A128" s="48" t="s">
        <v>978</v>
      </c>
      <c r="B128" s="48" t="s">
        <v>988</v>
      </c>
      <c r="C128" s="48" t="s">
        <v>989</v>
      </c>
    </row>
    <row r="129" spans="1:3" ht="11.25">
      <c r="A129" s="48" t="s">
        <v>978</v>
      </c>
      <c r="B129" s="48" t="s">
        <v>990</v>
      </c>
      <c r="C129" s="48" t="s">
        <v>991</v>
      </c>
    </row>
    <row r="130" spans="1:3" ht="11.25">
      <c r="A130" s="48" t="s">
        <v>978</v>
      </c>
      <c r="B130" s="48" t="s">
        <v>992</v>
      </c>
      <c r="C130" s="48" t="s">
        <v>993</v>
      </c>
    </row>
    <row r="131" spans="1:3" ht="11.25">
      <c r="A131" s="48" t="s">
        <v>978</v>
      </c>
      <c r="B131" s="48" t="s">
        <v>994</v>
      </c>
      <c r="C131" s="48" t="s">
        <v>995</v>
      </c>
    </row>
    <row r="132" spans="1:3" ht="11.25">
      <c r="A132" s="48" t="s">
        <v>996</v>
      </c>
      <c r="B132" s="48" t="s">
        <v>702</v>
      </c>
      <c r="C132" s="48" t="s">
        <v>703</v>
      </c>
    </row>
    <row r="133" spans="1:3" ht="11.25">
      <c r="A133" s="48" t="s">
        <v>996</v>
      </c>
      <c r="B133" s="48" t="s">
        <v>998</v>
      </c>
      <c r="C133" s="48" t="s">
        <v>999</v>
      </c>
    </row>
    <row r="134" spans="1:3" ht="11.25">
      <c r="A134" s="48" t="s">
        <v>996</v>
      </c>
      <c r="B134" s="48" t="s">
        <v>704</v>
      </c>
      <c r="C134" s="48" t="s">
        <v>705</v>
      </c>
    </row>
    <row r="135" spans="1:3" ht="11.25">
      <c r="A135" s="48" t="s">
        <v>996</v>
      </c>
      <c r="B135" s="48" t="s">
        <v>706</v>
      </c>
      <c r="C135" s="48" t="s">
        <v>707</v>
      </c>
    </row>
    <row r="136" spans="1:3" ht="11.25">
      <c r="A136" s="48" t="s">
        <v>996</v>
      </c>
      <c r="B136" s="48" t="s">
        <v>708</v>
      </c>
      <c r="C136" s="48" t="s">
        <v>709</v>
      </c>
    </row>
    <row r="137" spans="1:3" ht="11.25">
      <c r="A137" s="48" t="s">
        <v>996</v>
      </c>
      <c r="B137" s="48" t="s">
        <v>1000</v>
      </c>
      <c r="C137" s="48" t="s">
        <v>1001</v>
      </c>
    </row>
    <row r="138" spans="1:3" ht="11.25">
      <c r="A138" s="48" t="s">
        <v>996</v>
      </c>
      <c r="B138" s="48" t="s">
        <v>710</v>
      </c>
      <c r="C138" s="48" t="s">
        <v>711</v>
      </c>
    </row>
    <row r="139" spans="1:3" ht="11.25">
      <c r="A139" s="48" t="s">
        <v>996</v>
      </c>
      <c r="B139" s="48" t="s">
        <v>996</v>
      </c>
      <c r="C139" s="48" t="s">
        <v>997</v>
      </c>
    </row>
    <row r="140" spans="1:3" ht="11.25">
      <c r="A140" s="48" t="s">
        <v>996</v>
      </c>
      <c r="B140" s="48" t="s">
        <v>1002</v>
      </c>
      <c r="C140" s="48" t="s">
        <v>1003</v>
      </c>
    </row>
    <row r="141" spans="1:3" ht="11.25">
      <c r="A141" s="48" t="s">
        <v>996</v>
      </c>
      <c r="B141" s="48" t="s">
        <v>1004</v>
      </c>
      <c r="C141" s="48" t="s">
        <v>1005</v>
      </c>
    </row>
    <row r="142" spans="1:3" ht="11.25">
      <c r="A142" s="48" t="s">
        <v>996</v>
      </c>
      <c r="B142" s="48" t="s">
        <v>712</v>
      </c>
      <c r="C142" s="48" t="s">
        <v>713</v>
      </c>
    </row>
    <row r="143" spans="1:3" ht="11.25">
      <c r="A143" s="48" t="s">
        <v>996</v>
      </c>
      <c r="B143" s="48" t="s">
        <v>714</v>
      </c>
      <c r="C143" s="48" t="s">
        <v>715</v>
      </c>
    </row>
    <row r="144" spans="1:3" ht="11.25">
      <c r="A144" s="48" t="s">
        <v>996</v>
      </c>
      <c r="B144" s="48" t="s">
        <v>1076</v>
      </c>
      <c r="C144" s="48" t="s">
        <v>1006</v>
      </c>
    </row>
    <row r="145" spans="1:3" ht="11.25">
      <c r="A145" s="48" t="s">
        <v>996</v>
      </c>
      <c r="B145" s="48" t="s">
        <v>716</v>
      </c>
      <c r="C145" s="48" t="s">
        <v>717</v>
      </c>
    </row>
    <row r="146" spans="1:3" ht="11.25">
      <c r="A146" s="48" t="s">
        <v>996</v>
      </c>
      <c r="B146" s="48" t="s">
        <v>736</v>
      </c>
      <c r="C146" s="48" t="s">
        <v>737</v>
      </c>
    </row>
    <row r="147" spans="1:3" ht="11.25">
      <c r="A147" s="48" t="s">
        <v>996</v>
      </c>
      <c r="B147" s="48" t="s">
        <v>1007</v>
      </c>
      <c r="C147" s="48" t="s">
        <v>1008</v>
      </c>
    </row>
    <row r="148" spans="1:3" ht="11.25">
      <c r="A148" s="48" t="s">
        <v>1009</v>
      </c>
      <c r="B148" s="48" t="s">
        <v>1011</v>
      </c>
      <c r="C148" s="48" t="s">
        <v>1012</v>
      </c>
    </row>
    <row r="149" spans="1:3" ht="11.25">
      <c r="A149" s="48" t="s">
        <v>1009</v>
      </c>
      <c r="B149" s="48" t="s">
        <v>738</v>
      </c>
      <c r="C149" s="48" t="s">
        <v>739</v>
      </c>
    </row>
    <row r="150" spans="1:3" ht="11.25">
      <c r="A150" s="48" t="s">
        <v>1009</v>
      </c>
      <c r="B150" s="48" t="s">
        <v>1013</v>
      </c>
      <c r="C150" s="48" t="s">
        <v>1014</v>
      </c>
    </row>
    <row r="151" spans="1:3" ht="11.25">
      <c r="A151" s="48" t="s">
        <v>1009</v>
      </c>
      <c r="B151" s="48" t="s">
        <v>1015</v>
      </c>
      <c r="C151" s="48" t="s">
        <v>1016</v>
      </c>
    </row>
    <row r="152" spans="1:3" ht="11.25">
      <c r="A152" s="48" t="s">
        <v>1009</v>
      </c>
      <c r="B152" s="48" t="s">
        <v>1017</v>
      </c>
      <c r="C152" s="48" t="s">
        <v>1018</v>
      </c>
    </row>
    <row r="153" spans="1:3" ht="11.25">
      <c r="A153" s="48" t="s">
        <v>1009</v>
      </c>
      <c r="B153" s="48" t="s">
        <v>740</v>
      </c>
      <c r="C153" s="48" t="s">
        <v>741</v>
      </c>
    </row>
    <row r="154" spans="1:3" ht="11.25">
      <c r="A154" s="48" t="s">
        <v>1009</v>
      </c>
      <c r="B154" s="48" t="s">
        <v>1009</v>
      </c>
      <c r="C154" s="48" t="s">
        <v>1010</v>
      </c>
    </row>
    <row r="155" spans="1:3" ht="11.25">
      <c r="A155" s="48" t="s">
        <v>1009</v>
      </c>
      <c r="B155" s="48" t="s">
        <v>1019</v>
      </c>
      <c r="C155" s="48" t="s">
        <v>1020</v>
      </c>
    </row>
    <row r="156" spans="1:3" ht="11.25">
      <c r="A156" s="48" t="s">
        <v>1009</v>
      </c>
      <c r="B156" s="48" t="s">
        <v>742</v>
      </c>
      <c r="C156" s="48" t="s">
        <v>743</v>
      </c>
    </row>
    <row r="157" spans="1:3" ht="11.25">
      <c r="A157" s="48" t="s">
        <v>1009</v>
      </c>
      <c r="B157" s="48" t="s">
        <v>744</v>
      </c>
      <c r="C157" s="48" t="s">
        <v>745</v>
      </c>
    </row>
    <row r="158" spans="1:3" ht="11.25">
      <c r="A158" s="48" t="s">
        <v>1009</v>
      </c>
      <c r="B158" s="48" t="s">
        <v>1021</v>
      </c>
      <c r="C158" s="48" t="s">
        <v>1022</v>
      </c>
    </row>
    <row r="159" spans="1:3" ht="11.25">
      <c r="A159" s="48" t="s">
        <v>1009</v>
      </c>
      <c r="B159" s="48" t="s">
        <v>746</v>
      </c>
      <c r="C159" s="48" t="s">
        <v>747</v>
      </c>
    </row>
    <row r="160" spans="1:3" ht="11.25">
      <c r="A160" s="48" t="s">
        <v>1009</v>
      </c>
      <c r="B160" s="48" t="s">
        <v>1023</v>
      </c>
      <c r="C160" s="48" t="s">
        <v>1024</v>
      </c>
    </row>
    <row r="161" spans="1:3" ht="11.25">
      <c r="A161" s="48" t="s">
        <v>1009</v>
      </c>
      <c r="B161" s="48" t="s">
        <v>748</v>
      </c>
      <c r="C161" s="48" t="s">
        <v>749</v>
      </c>
    </row>
    <row r="162" spans="1:3" ht="11.25">
      <c r="A162" s="48" t="s">
        <v>1009</v>
      </c>
      <c r="B162" s="48" t="s">
        <v>1025</v>
      </c>
      <c r="C162" s="48" t="s">
        <v>1026</v>
      </c>
    </row>
    <row r="163" spans="1:3" ht="11.25">
      <c r="A163" s="48" t="s">
        <v>1009</v>
      </c>
      <c r="B163" s="48" t="s">
        <v>750</v>
      </c>
      <c r="C163" s="48" t="s">
        <v>751</v>
      </c>
    </row>
    <row r="164" spans="1:3" ht="11.25">
      <c r="A164" s="48" t="s">
        <v>1009</v>
      </c>
      <c r="B164" s="48" t="s">
        <v>624</v>
      </c>
      <c r="C164" s="48" t="s">
        <v>752</v>
      </c>
    </row>
    <row r="165" spans="1:3" ht="11.25">
      <c r="A165" s="48" t="s">
        <v>1009</v>
      </c>
      <c r="B165" s="48" t="s">
        <v>753</v>
      </c>
      <c r="C165" s="48" t="s">
        <v>754</v>
      </c>
    </row>
    <row r="166" spans="1:3" ht="11.25">
      <c r="A166" s="48" t="s">
        <v>1027</v>
      </c>
      <c r="B166" s="48" t="s">
        <v>1029</v>
      </c>
      <c r="C166" s="48" t="s">
        <v>1030</v>
      </c>
    </row>
    <row r="167" spans="1:3" ht="11.25">
      <c r="A167" s="48" t="s">
        <v>1027</v>
      </c>
      <c r="B167" s="48" t="s">
        <v>755</v>
      </c>
      <c r="C167" s="48" t="s">
        <v>756</v>
      </c>
    </row>
    <row r="168" spans="1:3" ht="11.25">
      <c r="A168" s="48" t="s">
        <v>1027</v>
      </c>
      <c r="B168" s="48" t="s">
        <v>1031</v>
      </c>
      <c r="C168" s="48" t="s">
        <v>1032</v>
      </c>
    </row>
    <row r="169" spans="1:3" ht="11.25">
      <c r="A169" s="48" t="s">
        <v>1027</v>
      </c>
      <c r="B169" s="48" t="s">
        <v>757</v>
      </c>
      <c r="C169" s="48" t="s">
        <v>758</v>
      </c>
    </row>
    <row r="170" spans="1:3" ht="11.25">
      <c r="A170" s="48" t="s">
        <v>1027</v>
      </c>
      <c r="B170" s="48" t="s">
        <v>1033</v>
      </c>
      <c r="C170" s="48" t="s">
        <v>1034</v>
      </c>
    </row>
    <row r="171" spans="1:3" ht="11.25">
      <c r="A171" s="48" t="s">
        <v>1027</v>
      </c>
      <c r="B171" s="48" t="s">
        <v>1035</v>
      </c>
      <c r="C171" s="48" t="s">
        <v>1036</v>
      </c>
    </row>
    <row r="172" spans="1:3" ht="11.25">
      <c r="A172" s="48" t="s">
        <v>1027</v>
      </c>
      <c r="B172" s="48" t="s">
        <v>759</v>
      </c>
      <c r="C172" s="48" t="s">
        <v>760</v>
      </c>
    </row>
    <row r="173" spans="1:3" ht="11.25">
      <c r="A173" s="48" t="s">
        <v>1027</v>
      </c>
      <c r="B173" s="48" t="s">
        <v>761</v>
      </c>
      <c r="C173" s="48" t="s">
        <v>762</v>
      </c>
    </row>
    <row r="174" spans="1:3" ht="11.25">
      <c r="A174" s="48" t="s">
        <v>1027</v>
      </c>
      <c r="B174" s="48" t="s">
        <v>1037</v>
      </c>
      <c r="C174" s="48" t="s">
        <v>1038</v>
      </c>
    </row>
    <row r="175" spans="1:3" ht="11.25">
      <c r="A175" s="48" t="s">
        <v>1027</v>
      </c>
      <c r="B175" s="48" t="s">
        <v>763</v>
      </c>
      <c r="C175" s="48" t="s">
        <v>764</v>
      </c>
    </row>
    <row r="176" spans="1:3" ht="11.25">
      <c r="A176" s="48" t="s">
        <v>1027</v>
      </c>
      <c r="B176" s="48" t="s">
        <v>1039</v>
      </c>
      <c r="C176" s="48" t="s">
        <v>1040</v>
      </c>
    </row>
    <row r="177" spans="1:3" ht="11.25">
      <c r="A177" s="48" t="s">
        <v>1027</v>
      </c>
      <c r="B177" s="48" t="s">
        <v>765</v>
      </c>
      <c r="C177" s="48" t="s">
        <v>766</v>
      </c>
    </row>
    <row r="178" spans="1:3" ht="11.25">
      <c r="A178" s="48" t="s">
        <v>1027</v>
      </c>
      <c r="B178" s="48" t="s">
        <v>767</v>
      </c>
      <c r="C178" s="48" t="s">
        <v>768</v>
      </c>
    </row>
    <row r="179" spans="1:3" ht="11.25">
      <c r="A179" s="48" t="s">
        <v>1027</v>
      </c>
      <c r="B179" s="48" t="s">
        <v>1041</v>
      </c>
      <c r="C179" s="48" t="s">
        <v>1042</v>
      </c>
    </row>
    <row r="180" spans="1:3" ht="11.25">
      <c r="A180" s="48" t="s">
        <v>1027</v>
      </c>
      <c r="B180" s="48" t="s">
        <v>1027</v>
      </c>
      <c r="C180" s="48" t="s">
        <v>1028</v>
      </c>
    </row>
    <row r="181" spans="1:3" ht="11.25">
      <c r="A181" s="48" t="s">
        <v>1027</v>
      </c>
      <c r="B181" s="48" t="s">
        <v>1043</v>
      </c>
      <c r="C181" s="48" t="s">
        <v>1044</v>
      </c>
    </row>
    <row r="182" spans="1:3" ht="11.25">
      <c r="A182" s="48" t="s">
        <v>1027</v>
      </c>
      <c r="B182" s="48" t="s">
        <v>1045</v>
      </c>
      <c r="C182" s="48" t="s">
        <v>1046</v>
      </c>
    </row>
    <row r="183" spans="1:3" ht="11.25">
      <c r="A183" s="48" t="s">
        <v>1027</v>
      </c>
      <c r="B183" s="48" t="s">
        <v>1047</v>
      </c>
      <c r="C183" s="48" t="s">
        <v>1048</v>
      </c>
    </row>
    <row r="184" spans="1:3" ht="11.25">
      <c r="A184" s="48" t="s">
        <v>1027</v>
      </c>
      <c r="B184" s="48" t="s">
        <v>1049</v>
      </c>
      <c r="C184" s="48" t="s">
        <v>1050</v>
      </c>
    </row>
    <row r="185" spans="1:3" ht="11.25">
      <c r="A185" s="48" t="s">
        <v>1027</v>
      </c>
      <c r="B185" s="48" t="s">
        <v>1051</v>
      </c>
      <c r="C185" s="48" t="s">
        <v>1052</v>
      </c>
    </row>
    <row r="186" spans="1:3" ht="11.25">
      <c r="A186" s="48" t="s">
        <v>1055</v>
      </c>
      <c r="B186" s="48" t="s">
        <v>1055</v>
      </c>
      <c r="C186" s="48" t="s">
        <v>1056</v>
      </c>
    </row>
    <row r="187" spans="1:3" ht="11.25">
      <c r="A187" s="48" t="s">
        <v>1057</v>
      </c>
      <c r="B187" s="48" t="s">
        <v>1059</v>
      </c>
      <c r="C187" s="48" t="s">
        <v>1060</v>
      </c>
    </row>
    <row r="188" spans="1:3" ht="11.25">
      <c r="A188" s="48" t="s">
        <v>1057</v>
      </c>
      <c r="B188" s="48" t="s">
        <v>1061</v>
      </c>
      <c r="C188" s="48" t="s">
        <v>1062</v>
      </c>
    </row>
    <row r="189" spans="1:3" ht="11.25">
      <c r="A189" s="48" t="s">
        <v>1057</v>
      </c>
      <c r="B189" s="48" t="s">
        <v>406</v>
      </c>
      <c r="C189" s="48" t="s">
        <v>1063</v>
      </c>
    </row>
    <row r="190" spans="1:3" ht="11.25">
      <c r="A190" s="48" t="s">
        <v>1057</v>
      </c>
      <c r="B190" s="48" t="s">
        <v>1064</v>
      </c>
      <c r="C190" s="48" t="s">
        <v>1065</v>
      </c>
    </row>
    <row r="191" spans="1:3" ht="11.25">
      <c r="A191" s="48" t="s">
        <v>1057</v>
      </c>
      <c r="B191" s="48" t="s">
        <v>1066</v>
      </c>
      <c r="C191" s="48" t="s">
        <v>590</v>
      </c>
    </row>
    <row r="192" spans="1:3" ht="11.25">
      <c r="A192" s="48" t="s">
        <v>1057</v>
      </c>
      <c r="B192" s="48" t="s">
        <v>591</v>
      </c>
      <c r="C192" s="48" t="s">
        <v>592</v>
      </c>
    </row>
    <row r="193" spans="1:3" ht="11.25">
      <c r="A193" s="48" t="s">
        <v>1057</v>
      </c>
      <c r="B193" s="48" t="s">
        <v>593</v>
      </c>
      <c r="C193" s="48" t="s">
        <v>594</v>
      </c>
    </row>
    <row r="194" spans="1:3" ht="11.25">
      <c r="A194" s="48" t="s">
        <v>1057</v>
      </c>
      <c r="B194" s="48" t="s">
        <v>595</v>
      </c>
      <c r="C194" s="48" t="s">
        <v>596</v>
      </c>
    </row>
    <row r="195" spans="1:3" ht="11.25">
      <c r="A195" s="48" t="s">
        <v>1057</v>
      </c>
      <c r="B195" s="48" t="s">
        <v>1077</v>
      </c>
      <c r="C195" s="48" t="s">
        <v>597</v>
      </c>
    </row>
    <row r="196" spans="1:3" ht="11.25">
      <c r="A196" s="48" t="s">
        <v>1057</v>
      </c>
      <c r="B196" s="48" t="s">
        <v>407</v>
      </c>
      <c r="C196" s="48" t="s">
        <v>769</v>
      </c>
    </row>
    <row r="197" spans="1:3" ht="11.25">
      <c r="A197" s="48" t="s">
        <v>1057</v>
      </c>
      <c r="B197" s="48" t="s">
        <v>598</v>
      </c>
      <c r="C197" s="48" t="s">
        <v>599</v>
      </c>
    </row>
    <row r="198" spans="1:3" ht="11.25">
      <c r="A198" s="48" t="s">
        <v>1057</v>
      </c>
      <c r="B198" s="48" t="s">
        <v>600</v>
      </c>
      <c r="C198" s="48" t="s">
        <v>601</v>
      </c>
    </row>
    <row r="199" spans="1:3" ht="11.25">
      <c r="A199" s="48" t="s">
        <v>1057</v>
      </c>
      <c r="B199" s="48" t="s">
        <v>770</v>
      </c>
      <c r="C199" s="48" t="s">
        <v>771</v>
      </c>
    </row>
    <row r="200" spans="1:3" ht="11.25">
      <c r="A200" s="48" t="s">
        <v>1057</v>
      </c>
      <c r="B200" s="48" t="s">
        <v>602</v>
      </c>
      <c r="C200" s="48" t="s">
        <v>603</v>
      </c>
    </row>
    <row r="201" spans="1:3" ht="11.25">
      <c r="A201" s="48" t="s">
        <v>1057</v>
      </c>
      <c r="B201" s="48" t="s">
        <v>1057</v>
      </c>
      <c r="C201" s="48" t="s">
        <v>1058</v>
      </c>
    </row>
    <row r="202" spans="1:3" ht="11.25">
      <c r="A202" s="48" t="s">
        <v>1057</v>
      </c>
      <c r="B202" s="48" t="s">
        <v>772</v>
      </c>
      <c r="C202" s="48" t="s">
        <v>773</v>
      </c>
    </row>
    <row r="203" spans="1:3" ht="11.25">
      <c r="A203" s="48" t="s">
        <v>1057</v>
      </c>
      <c r="B203" s="48" t="s">
        <v>604</v>
      </c>
      <c r="C203" s="48" t="s">
        <v>605</v>
      </c>
    </row>
    <row r="204" spans="1:3" ht="11.25">
      <c r="A204" s="48" t="s">
        <v>606</v>
      </c>
      <c r="B204" s="48" t="s">
        <v>608</v>
      </c>
      <c r="C204" s="48" t="s">
        <v>609</v>
      </c>
    </row>
    <row r="205" spans="1:3" ht="11.25">
      <c r="A205" s="48" t="s">
        <v>606</v>
      </c>
      <c r="B205" s="48" t="s">
        <v>858</v>
      </c>
      <c r="C205" s="48" t="s">
        <v>610</v>
      </c>
    </row>
    <row r="206" spans="1:3" ht="11.25">
      <c r="A206" s="48" t="s">
        <v>606</v>
      </c>
      <c r="B206" s="48" t="s">
        <v>611</v>
      </c>
      <c r="C206" s="48" t="s">
        <v>612</v>
      </c>
    </row>
    <row r="207" spans="1:3" ht="11.25">
      <c r="A207" s="48" t="s">
        <v>606</v>
      </c>
      <c r="B207" s="48" t="s">
        <v>774</v>
      </c>
      <c r="C207" s="48" t="s">
        <v>775</v>
      </c>
    </row>
    <row r="208" spans="1:3" ht="11.25">
      <c r="A208" s="48" t="s">
        <v>606</v>
      </c>
      <c r="B208" s="48" t="s">
        <v>776</v>
      </c>
      <c r="C208" s="48" t="s">
        <v>777</v>
      </c>
    </row>
    <row r="209" spans="1:3" ht="11.25">
      <c r="A209" s="48" t="s">
        <v>606</v>
      </c>
      <c r="B209" s="48" t="s">
        <v>778</v>
      </c>
      <c r="C209" s="48" t="s">
        <v>779</v>
      </c>
    </row>
    <row r="210" spans="1:3" ht="11.25">
      <c r="A210" s="48" t="s">
        <v>606</v>
      </c>
      <c r="B210" s="48" t="s">
        <v>780</v>
      </c>
      <c r="C210" s="48" t="s">
        <v>781</v>
      </c>
    </row>
    <row r="211" spans="1:3" ht="11.25">
      <c r="A211" s="48" t="s">
        <v>606</v>
      </c>
      <c r="B211" s="48" t="s">
        <v>782</v>
      </c>
      <c r="C211" s="48" t="s">
        <v>783</v>
      </c>
    </row>
    <row r="212" spans="1:3" ht="11.25">
      <c r="A212" s="48" t="s">
        <v>606</v>
      </c>
      <c r="B212" s="48" t="s">
        <v>784</v>
      </c>
      <c r="C212" s="48" t="s">
        <v>785</v>
      </c>
    </row>
    <row r="213" spans="1:3" ht="11.25">
      <c r="A213" s="48" t="s">
        <v>606</v>
      </c>
      <c r="B213" s="48" t="s">
        <v>613</v>
      </c>
      <c r="C213" s="48" t="s">
        <v>614</v>
      </c>
    </row>
    <row r="214" spans="1:3" ht="11.25">
      <c r="A214" s="48" t="s">
        <v>606</v>
      </c>
      <c r="B214" s="48" t="s">
        <v>615</v>
      </c>
      <c r="C214" s="48" t="s">
        <v>616</v>
      </c>
    </row>
    <row r="215" spans="1:3" ht="11.25">
      <c r="A215" s="48" t="s">
        <v>606</v>
      </c>
      <c r="B215" s="48" t="s">
        <v>617</v>
      </c>
      <c r="C215" s="48" t="s">
        <v>618</v>
      </c>
    </row>
    <row r="216" spans="1:3" ht="11.25">
      <c r="A216" s="48" t="s">
        <v>606</v>
      </c>
      <c r="B216" s="48" t="s">
        <v>620</v>
      </c>
      <c r="C216" s="48" t="s">
        <v>621</v>
      </c>
    </row>
    <row r="217" spans="1:3" ht="11.25">
      <c r="A217" s="48" t="s">
        <v>606</v>
      </c>
      <c r="B217" s="48" t="s">
        <v>786</v>
      </c>
      <c r="C217" s="48" t="s">
        <v>787</v>
      </c>
    </row>
    <row r="218" spans="1:3" ht="11.25">
      <c r="A218" s="48" t="s">
        <v>606</v>
      </c>
      <c r="B218" s="48" t="s">
        <v>622</v>
      </c>
      <c r="C218" s="48" t="s">
        <v>623</v>
      </c>
    </row>
    <row r="219" spans="1:3" ht="11.25">
      <c r="A219" s="48" t="s">
        <v>606</v>
      </c>
      <c r="B219" s="48" t="s">
        <v>788</v>
      </c>
      <c r="C219" s="48" t="s">
        <v>789</v>
      </c>
    </row>
    <row r="220" spans="1:3" ht="11.25">
      <c r="A220" s="48" t="s">
        <v>606</v>
      </c>
      <c r="B220" s="48" t="s">
        <v>790</v>
      </c>
      <c r="C220" s="48" t="s">
        <v>791</v>
      </c>
    </row>
    <row r="221" spans="1:3" ht="11.25">
      <c r="A221" s="48" t="s">
        <v>606</v>
      </c>
      <c r="B221" s="48" t="s">
        <v>606</v>
      </c>
      <c r="C221" s="48" t="s">
        <v>607</v>
      </c>
    </row>
    <row r="222" spans="1:3" ht="11.25">
      <c r="A222" s="48" t="s">
        <v>606</v>
      </c>
      <c r="B222" s="48" t="s">
        <v>624</v>
      </c>
      <c r="C222" s="48" t="s">
        <v>625</v>
      </c>
    </row>
    <row r="223" spans="1:3" ht="11.25">
      <c r="A223" s="48" t="s">
        <v>626</v>
      </c>
      <c r="B223" s="48" t="s">
        <v>792</v>
      </c>
      <c r="C223" s="48" t="s">
        <v>793</v>
      </c>
    </row>
    <row r="224" spans="1:3" ht="11.25">
      <c r="A224" s="48" t="s">
        <v>626</v>
      </c>
      <c r="B224" s="48" t="s">
        <v>794</v>
      </c>
      <c r="C224" s="48" t="s">
        <v>795</v>
      </c>
    </row>
    <row r="225" spans="1:3" ht="11.25">
      <c r="A225" s="48" t="s">
        <v>626</v>
      </c>
      <c r="B225" s="48" t="s">
        <v>100</v>
      </c>
      <c r="C225" s="48" t="s">
        <v>628</v>
      </c>
    </row>
    <row r="226" spans="1:3" ht="11.25">
      <c r="A226" s="48" t="s">
        <v>626</v>
      </c>
      <c r="B226" s="48" t="s">
        <v>629</v>
      </c>
      <c r="C226" s="48" t="s">
        <v>630</v>
      </c>
    </row>
    <row r="227" spans="1:3" ht="11.25">
      <c r="A227" s="48" t="s">
        <v>626</v>
      </c>
      <c r="B227" s="48" t="s">
        <v>796</v>
      </c>
      <c r="C227" s="48" t="s">
        <v>797</v>
      </c>
    </row>
    <row r="228" spans="1:3" ht="11.25">
      <c r="A228" s="48" t="s">
        <v>626</v>
      </c>
      <c r="B228" s="48" t="s">
        <v>798</v>
      </c>
      <c r="C228" s="48" t="s">
        <v>799</v>
      </c>
    </row>
    <row r="229" spans="1:3" ht="11.25">
      <c r="A229" s="48" t="s">
        <v>626</v>
      </c>
      <c r="B229" s="48" t="s">
        <v>631</v>
      </c>
      <c r="C229" s="48" t="s">
        <v>632</v>
      </c>
    </row>
    <row r="230" spans="1:3" ht="11.25">
      <c r="A230" s="48" t="s">
        <v>626</v>
      </c>
      <c r="B230" s="48" t="s">
        <v>800</v>
      </c>
      <c r="C230" s="48" t="s">
        <v>801</v>
      </c>
    </row>
    <row r="231" spans="1:3" ht="11.25">
      <c r="A231" s="48" t="s">
        <v>626</v>
      </c>
      <c r="B231" s="48" t="s">
        <v>802</v>
      </c>
      <c r="C231" s="48" t="s">
        <v>803</v>
      </c>
    </row>
    <row r="232" spans="1:3" ht="11.25">
      <c r="A232" s="48" t="s">
        <v>626</v>
      </c>
      <c r="B232" s="48" t="s">
        <v>633</v>
      </c>
      <c r="C232" s="48" t="s">
        <v>634</v>
      </c>
    </row>
    <row r="233" spans="1:3" ht="11.25">
      <c r="A233" s="48" t="s">
        <v>626</v>
      </c>
      <c r="B233" s="48" t="s">
        <v>626</v>
      </c>
      <c r="C233" s="48" t="s">
        <v>627</v>
      </c>
    </row>
    <row r="234" spans="1:3" ht="11.25">
      <c r="A234" s="48" t="s">
        <v>626</v>
      </c>
      <c r="B234" s="48" t="s">
        <v>635</v>
      </c>
      <c r="C234" s="48" t="s">
        <v>636</v>
      </c>
    </row>
    <row r="235" spans="1:3" ht="11.25">
      <c r="A235" s="48" t="s">
        <v>626</v>
      </c>
      <c r="B235" s="48" t="s">
        <v>804</v>
      </c>
      <c r="C235" s="48" t="s">
        <v>805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7">
      <selection activeCell="G26" sqref="G26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Московская область</v>
      </c>
      <c r="B1" s="134">
        <f>IF(god="","Не определено",god)</f>
        <v>2011</v>
      </c>
      <c r="C1" s="135" t="str">
        <f>org&amp;"_INN:"&amp;inn&amp;"_KPP:"&amp;kpp</f>
        <v>ОГЭ ОИЯИ_INN:9909125356_KPP:501001001</v>
      </c>
      <c r="G1" s="136"/>
    </row>
    <row r="2" spans="1:7" s="135" customFormat="1" ht="11.25" customHeight="1">
      <c r="A2" s="133" t="str">
        <f>IF(org="","Не определено",org)</f>
        <v>ОГЭ ОИЯИ</v>
      </c>
      <c r="B2" s="134" t="str">
        <f>IF(inn="","Не определено",inn)</f>
        <v>9909125356</v>
      </c>
      <c r="G2" s="136"/>
    </row>
    <row r="3" spans="1:9" ht="12.75" customHeight="1" thickBot="1">
      <c r="A3" s="133" t="str">
        <f>IF(mo="","Не определено",mo)</f>
        <v>Город Дубна</v>
      </c>
      <c r="B3" s="134" t="str">
        <f>IF(oktmo="","Не определено",oktmo)</f>
        <v>46718000</v>
      </c>
      <c r="D3" s="137"/>
      <c r="E3" s="138"/>
      <c r="F3" s="139"/>
      <c r="G3" s="400" t="str">
        <f>version</f>
        <v>Версия 4.0</v>
      </c>
      <c r="H3" s="400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501001001</v>
      </c>
      <c r="D4" s="142"/>
      <c r="E4" s="401" t="s">
        <v>1053</v>
      </c>
      <c r="F4" s="402"/>
      <c r="G4" s="403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04" t="s">
        <v>583</v>
      </c>
      <c r="F6" s="405"/>
      <c r="G6" s="146"/>
      <c r="H6" s="147" t="s">
        <v>586</v>
      </c>
      <c r="I6" s="144"/>
    </row>
    <row r="7" spans="1:9" ht="24.75" customHeight="1" thickBot="1">
      <c r="A7" s="148"/>
      <c r="D7" s="142"/>
      <c r="E7" s="406" t="str">
        <f>region_name</f>
        <v>Московская область</v>
      </c>
      <c r="F7" s="407"/>
      <c r="G7" s="145"/>
      <c r="H7" s="149" t="s">
        <v>718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619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587</v>
      </c>
      <c r="B11" s="134" t="s">
        <v>1087</v>
      </c>
      <c r="D11" s="150"/>
      <c r="E11" s="185" t="s">
        <v>588</v>
      </c>
      <c r="F11" s="158" t="s">
        <v>1085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719</v>
      </c>
      <c r="F13" s="394" t="s">
        <v>1333</v>
      </c>
      <c r="G13" s="395"/>
      <c r="H13" s="164" t="s">
        <v>1355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589</v>
      </c>
      <c r="F15" s="396"/>
      <c r="G15" s="397"/>
      <c r="H15" s="157" t="s">
        <v>1180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720</v>
      </c>
      <c r="F17" s="162" t="s">
        <v>1334</v>
      </c>
      <c r="G17" s="153"/>
      <c r="H17" s="157"/>
      <c r="I17" s="144"/>
    </row>
    <row r="18" spans="4:9" ht="19.5" customHeight="1" thickBot="1">
      <c r="D18" s="150"/>
      <c r="E18" s="188" t="s">
        <v>721</v>
      </c>
      <c r="F18" s="163" t="s">
        <v>198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1181</v>
      </c>
      <c r="F20" s="398" t="s">
        <v>166</v>
      </c>
      <c r="G20" s="399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1179</v>
      </c>
      <c r="F22" s="398" t="s">
        <v>722</v>
      </c>
      <c r="G22" s="399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101</v>
      </c>
      <c r="F24" s="166" t="s">
        <v>1182</v>
      </c>
      <c r="G24" s="167" t="s">
        <v>194</v>
      </c>
      <c r="H24" s="145" t="s">
        <v>806</v>
      </c>
      <c r="I24" s="144"/>
      <c r="O24" s="168"/>
      <c r="P24" s="168"/>
      <c r="Q24" s="169"/>
    </row>
    <row r="25" spans="4:9" ht="24.75" customHeight="1">
      <c r="D25" s="150"/>
      <c r="E25" s="410" t="s">
        <v>102</v>
      </c>
      <c r="F25" s="190" t="s">
        <v>1207</v>
      </c>
      <c r="G25" s="170" t="s">
        <v>194</v>
      </c>
      <c r="H25" s="143"/>
      <c r="I25" s="144"/>
    </row>
    <row r="26" spans="4:9" ht="24.75" customHeight="1" thickBot="1">
      <c r="D26" s="150"/>
      <c r="E26" s="411"/>
      <c r="F26" s="171" t="s">
        <v>1086</v>
      </c>
      <c r="G26" s="172" t="s">
        <v>195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1183</v>
      </c>
      <c r="B28" s="134" t="s">
        <v>1184</v>
      </c>
      <c r="D28" s="142"/>
      <c r="E28" s="412" t="s">
        <v>1184</v>
      </c>
      <c r="F28" s="413"/>
      <c r="G28" s="174" t="s">
        <v>723</v>
      </c>
      <c r="H28" s="143"/>
      <c r="I28" s="144"/>
    </row>
    <row r="29" spans="1:9" ht="27" customHeight="1">
      <c r="A29" s="173" t="s">
        <v>1185</v>
      </c>
      <c r="B29" s="134" t="s">
        <v>1186</v>
      </c>
      <c r="D29" s="142"/>
      <c r="E29" s="414" t="s">
        <v>1186</v>
      </c>
      <c r="F29" s="415"/>
      <c r="G29" s="174" t="s">
        <v>724</v>
      </c>
      <c r="H29" s="143"/>
      <c r="I29" s="144"/>
    </row>
    <row r="30" spans="1:9" ht="21" customHeight="1">
      <c r="A30" s="173" t="s">
        <v>1187</v>
      </c>
      <c r="B30" s="134" t="s">
        <v>1188</v>
      </c>
      <c r="D30" s="142"/>
      <c r="E30" s="410" t="s">
        <v>1189</v>
      </c>
      <c r="F30" s="176" t="s">
        <v>1190</v>
      </c>
      <c r="G30" s="175" t="s">
        <v>725</v>
      </c>
      <c r="H30" s="143"/>
      <c r="I30" s="144"/>
    </row>
    <row r="31" spans="1:9" ht="21" customHeight="1">
      <c r="A31" s="173" t="s">
        <v>1191</v>
      </c>
      <c r="B31" s="134" t="s">
        <v>1192</v>
      </c>
      <c r="D31" s="142"/>
      <c r="E31" s="410"/>
      <c r="F31" s="176" t="s">
        <v>564</v>
      </c>
      <c r="G31" s="175" t="s">
        <v>726</v>
      </c>
      <c r="H31" s="143"/>
      <c r="I31" s="144"/>
    </row>
    <row r="32" spans="1:9" ht="21" customHeight="1">
      <c r="A32" s="173" t="s">
        <v>1193</v>
      </c>
      <c r="B32" s="134" t="s">
        <v>1194</v>
      </c>
      <c r="D32" s="142"/>
      <c r="E32" s="410" t="s">
        <v>1088</v>
      </c>
      <c r="F32" s="176" t="s">
        <v>1190</v>
      </c>
      <c r="G32" s="175" t="s">
        <v>727</v>
      </c>
      <c r="H32" s="143"/>
      <c r="I32" s="144"/>
    </row>
    <row r="33" spans="1:9" ht="21" customHeight="1">
      <c r="A33" s="173" t="s">
        <v>1195</v>
      </c>
      <c r="B33" s="134" t="s">
        <v>1196</v>
      </c>
      <c r="D33" s="142"/>
      <c r="E33" s="410"/>
      <c r="F33" s="176" t="s">
        <v>564</v>
      </c>
      <c r="G33" s="175" t="s">
        <v>728</v>
      </c>
      <c r="H33" s="143"/>
      <c r="I33" s="144"/>
    </row>
    <row r="34" spans="1:9" ht="21" customHeight="1">
      <c r="A34" s="173" t="s">
        <v>1197</v>
      </c>
      <c r="B34" s="177" t="s">
        <v>1198</v>
      </c>
      <c r="D34" s="56"/>
      <c r="E34" s="408" t="s">
        <v>562</v>
      </c>
      <c r="F34" s="108" t="s">
        <v>1190</v>
      </c>
      <c r="G34" s="106" t="s">
        <v>729</v>
      </c>
      <c r="H34" s="57"/>
      <c r="I34" s="144"/>
    </row>
    <row r="35" spans="1:9" ht="21" customHeight="1">
      <c r="A35" s="173" t="s">
        <v>1199</v>
      </c>
      <c r="B35" s="177" t="s">
        <v>1200</v>
      </c>
      <c r="D35" s="56"/>
      <c r="E35" s="408"/>
      <c r="F35" s="108" t="s">
        <v>563</v>
      </c>
      <c r="G35" s="106" t="s">
        <v>730</v>
      </c>
      <c r="H35" s="57"/>
      <c r="I35" s="144"/>
    </row>
    <row r="36" spans="1:9" ht="21" customHeight="1">
      <c r="A36" s="173" t="s">
        <v>1201</v>
      </c>
      <c r="B36" s="177" t="s">
        <v>1202</v>
      </c>
      <c r="D36" s="56"/>
      <c r="E36" s="408"/>
      <c r="F36" s="108" t="s">
        <v>564</v>
      </c>
      <c r="G36" s="106" t="s">
        <v>731</v>
      </c>
      <c r="H36" s="57"/>
      <c r="I36" s="144"/>
    </row>
    <row r="37" spans="1:9" ht="21" customHeight="1" thickBot="1">
      <c r="A37" s="173" t="s">
        <v>1203</v>
      </c>
      <c r="B37" s="177" t="s">
        <v>1204</v>
      </c>
      <c r="D37" s="56"/>
      <c r="E37" s="409"/>
      <c r="F37" s="178" t="s">
        <v>1116</v>
      </c>
      <c r="G37" s="107" t="s">
        <v>732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1122</v>
      </c>
      <c r="AW1" s="7" t="s">
        <v>1123</v>
      </c>
      <c r="AX1" s="7" t="s">
        <v>438</v>
      </c>
      <c r="AY1" s="7" t="s">
        <v>439</v>
      </c>
      <c r="AZ1" s="7" t="s">
        <v>440</v>
      </c>
      <c r="BA1" s="8" t="s">
        <v>441</v>
      </c>
      <c r="BB1" s="7" t="s">
        <v>442</v>
      </c>
      <c r="BC1" s="7" t="s">
        <v>443</v>
      </c>
      <c r="BD1" s="7" t="s">
        <v>444</v>
      </c>
      <c r="BE1" s="7" t="s">
        <v>445</v>
      </c>
    </row>
    <row r="2" spans="48:57" ht="12.75" customHeight="1">
      <c r="AV2" s="8" t="s">
        <v>446</v>
      </c>
      <c r="AW2" s="10" t="s">
        <v>438</v>
      </c>
      <c r="AX2" s="8" t="s">
        <v>1174</v>
      </c>
      <c r="AY2" s="8" t="s">
        <v>1174</v>
      </c>
      <c r="AZ2" s="8" t="s">
        <v>1174</v>
      </c>
      <c r="BA2" s="8" t="s">
        <v>1174</v>
      </c>
      <c r="BB2" s="8" t="s">
        <v>1174</v>
      </c>
      <c r="BC2" s="8" t="s">
        <v>1174</v>
      </c>
      <c r="BD2" s="8" t="s">
        <v>1174</v>
      </c>
      <c r="BE2" s="8" t="s">
        <v>1174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447</v>
      </c>
      <c r="AW3" s="10" t="s">
        <v>440</v>
      </c>
      <c r="AX3" s="8" t="s">
        <v>448</v>
      </c>
      <c r="AY3" s="8" t="s">
        <v>449</v>
      </c>
      <c r="AZ3" s="8" t="s">
        <v>450</v>
      </c>
      <c r="BA3" s="8" t="s">
        <v>451</v>
      </c>
      <c r="BB3" s="8" t="s">
        <v>452</v>
      </c>
      <c r="BC3" s="8" t="s">
        <v>453</v>
      </c>
      <c r="BD3" s="8" t="s">
        <v>454</v>
      </c>
      <c r="BE3" s="8" t="s">
        <v>455</v>
      </c>
    </row>
    <row r="4" spans="3:57" ht="11.25">
      <c r="C4" s="14"/>
      <c r="D4" s="502" t="s">
        <v>456</v>
      </c>
      <c r="E4" s="503"/>
      <c r="F4" s="503"/>
      <c r="G4" s="503"/>
      <c r="H4" s="503"/>
      <c r="I4" s="503"/>
      <c r="J4" s="503"/>
      <c r="K4" s="504"/>
      <c r="L4" s="15"/>
      <c r="AV4" s="8" t="s">
        <v>457</v>
      </c>
      <c r="AW4" s="10" t="s">
        <v>441</v>
      </c>
      <c r="AX4" s="8" t="s">
        <v>458</v>
      </c>
      <c r="AY4" s="8" t="s">
        <v>459</v>
      </c>
      <c r="AZ4" s="8" t="s">
        <v>460</v>
      </c>
      <c r="BA4" s="8" t="s">
        <v>461</v>
      </c>
      <c r="BB4" s="8" t="s">
        <v>462</v>
      </c>
      <c r="BC4" s="8" t="s">
        <v>463</v>
      </c>
      <c r="BD4" s="8" t="s">
        <v>464</v>
      </c>
      <c r="BE4" s="8" t="s">
        <v>465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466</v>
      </c>
      <c r="AW5" s="10" t="s">
        <v>442</v>
      </c>
      <c r="AX5" s="8" t="s">
        <v>467</v>
      </c>
      <c r="AY5" s="8" t="s">
        <v>468</v>
      </c>
      <c r="AZ5" s="8" t="s">
        <v>469</v>
      </c>
      <c r="BB5" s="8" t="s">
        <v>470</v>
      </c>
      <c r="BC5" s="8" t="s">
        <v>471</v>
      </c>
      <c r="BE5" s="8" t="s">
        <v>472</v>
      </c>
    </row>
    <row r="6" spans="3:54" ht="11.25">
      <c r="C6" s="14"/>
      <c r="D6" s="497" t="s">
        <v>473</v>
      </c>
      <c r="E6" s="498"/>
      <c r="F6" s="498"/>
      <c r="G6" s="498"/>
      <c r="H6" s="498"/>
      <c r="I6" s="498"/>
      <c r="J6" s="498"/>
      <c r="K6" s="499"/>
      <c r="L6" s="15"/>
      <c r="AV6" s="8" t="s">
        <v>474</v>
      </c>
      <c r="AW6" s="10" t="s">
        <v>443</v>
      </c>
      <c r="AX6" s="8" t="s">
        <v>475</v>
      </c>
      <c r="AY6" s="8" t="s">
        <v>476</v>
      </c>
      <c r="BB6" s="8" t="s">
        <v>477</v>
      </c>
    </row>
    <row r="7" spans="3:51" ht="11.25">
      <c r="C7" s="14"/>
      <c r="D7" s="17" t="s">
        <v>478</v>
      </c>
      <c r="E7" s="18" t="s">
        <v>522</v>
      </c>
      <c r="F7" s="468"/>
      <c r="G7" s="468"/>
      <c r="H7" s="468"/>
      <c r="I7" s="468"/>
      <c r="J7" s="468"/>
      <c r="K7" s="469"/>
      <c r="L7" s="15"/>
      <c r="AV7" s="8" t="s">
        <v>479</v>
      </c>
      <c r="AW7" s="10" t="s">
        <v>444</v>
      </c>
      <c r="AX7" s="8" t="s">
        <v>480</v>
      </c>
      <c r="AY7" s="8" t="s">
        <v>481</v>
      </c>
    </row>
    <row r="8" spans="3:51" ht="29.25" customHeight="1">
      <c r="C8" s="14"/>
      <c r="D8" s="17" t="s">
        <v>482</v>
      </c>
      <c r="E8" s="19" t="s">
        <v>483</v>
      </c>
      <c r="F8" s="468"/>
      <c r="G8" s="468"/>
      <c r="H8" s="468"/>
      <c r="I8" s="468"/>
      <c r="J8" s="468"/>
      <c r="K8" s="469"/>
      <c r="L8" s="15"/>
      <c r="AV8" s="8" t="s">
        <v>484</v>
      </c>
      <c r="AW8" s="10" t="s">
        <v>439</v>
      </c>
      <c r="AX8" s="8" t="s">
        <v>485</v>
      </c>
      <c r="AY8" s="8" t="s">
        <v>486</v>
      </c>
    </row>
    <row r="9" spans="3:51" ht="29.25" customHeight="1">
      <c r="C9" s="14"/>
      <c r="D9" s="17" t="s">
        <v>487</v>
      </c>
      <c r="E9" s="19" t="s">
        <v>488</v>
      </c>
      <c r="F9" s="468"/>
      <c r="G9" s="468"/>
      <c r="H9" s="468"/>
      <c r="I9" s="468"/>
      <c r="J9" s="468"/>
      <c r="K9" s="469"/>
      <c r="L9" s="15"/>
      <c r="AV9" s="8" t="s">
        <v>489</v>
      </c>
      <c r="AW9" s="10" t="s">
        <v>445</v>
      </c>
      <c r="AX9" s="8" t="s">
        <v>490</v>
      </c>
      <c r="AY9" s="8" t="s">
        <v>491</v>
      </c>
    </row>
    <row r="10" spans="3:51" ht="11.25">
      <c r="C10" s="14"/>
      <c r="D10" s="17" t="s">
        <v>492</v>
      </c>
      <c r="E10" s="18" t="s">
        <v>493</v>
      </c>
      <c r="F10" s="500"/>
      <c r="G10" s="500"/>
      <c r="H10" s="500"/>
      <c r="I10" s="500"/>
      <c r="J10" s="500"/>
      <c r="K10" s="501"/>
      <c r="L10" s="15"/>
      <c r="AX10" s="8" t="s">
        <v>494</v>
      </c>
      <c r="AY10" s="8" t="s">
        <v>495</v>
      </c>
    </row>
    <row r="11" spans="3:51" ht="11.25">
      <c r="C11" s="14"/>
      <c r="D11" s="17" t="s">
        <v>496</v>
      </c>
      <c r="E11" s="18" t="s">
        <v>497</v>
      </c>
      <c r="F11" s="500"/>
      <c r="G11" s="500"/>
      <c r="H11" s="500"/>
      <c r="I11" s="500"/>
      <c r="J11" s="500"/>
      <c r="K11" s="501"/>
      <c r="L11" s="15"/>
      <c r="N11" s="20"/>
      <c r="AX11" s="8" t="s">
        <v>498</v>
      </c>
      <c r="AY11" s="8" t="s">
        <v>499</v>
      </c>
    </row>
    <row r="12" spans="3:51" ht="22.5">
      <c r="C12" s="14"/>
      <c r="D12" s="17" t="s">
        <v>500</v>
      </c>
      <c r="E12" s="19" t="s">
        <v>501</v>
      </c>
      <c r="F12" s="500"/>
      <c r="G12" s="500"/>
      <c r="H12" s="500"/>
      <c r="I12" s="500"/>
      <c r="J12" s="500"/>
      <c r="K12" s="501"/>
      <c r="L12" s="15"/>
      <c r="N12" s="20"/>
      <c r="AX12" s="8" t="s">
        <v>502</v>
      </c>
      <c r="AY12" s="8" t="s">
        <v>1163</v>
      </c>
    </row>
    <row r="13" spans="3:51" ht="11.25">
      <c r="C13" s="14"/>
      <c r="D13" s="17" t="s">
        <v>1164</v>
      </c>
      <c r="E13" s="18" t="s">
        <v>1165</v>
      </c>
      <c r="F13" s="500"/>
      <c r="G13" s="500"/>
      <c r="H13" s="500"/>
      <c r="I13" s="500"/>
      <c r="J13" s="500"/>
      <c r="K13" s="501"/>
      <c r="L13" s="15"/>
      <c r="N13" s="20"/>
      <c r="AY13" s="8" t="s">
        <v>1124</v>
      </c>
    </row>
    <row r="14" spans="3:51" ht="29.25" customHeight="1">
      <c r="C14" s="14"/>
      <c r="D14" s="17" t="s">
        <v>1125</v>
      </c>
      <c r="E14" s="18" t="s">
        <v>1126</v>
      </c>
      <c r="F14" s="500"/>
      <c r="G14" s="500"/>
      <c r="H14" s="500"/>
      <c r="I14" s="500"/>
      <c r="J14" s="500"/>
      <c r="K14" s="501"/>
      <c r="L14" s="15"/>
      <c r="N14" s="20"/>
      <c r="AY14" s="8" t="s">
        <v>1127</v>
      </c>
    </row>
    <row r="15" spans="3:51" ht="21.75" customHeight="1">
      <c r="C15" s="14"/>
      <c r="D15" s="17" t="s">
        <v>1128</v>
      </c>
      <c r="E15" s="18" t="s">
        <v>1129</v>
      </c>
      <c r="F15" s="45"/>
      <c r="G15" s="496" t="s">
        <v>1130</v>
      </c>
      <c r="H15" s="496"/>
      <c r="I15" s="496"/>
      <c r="J15" s="496"/>
      <c r="K15" s="4"/>
      <c r="L15" s="15"/>
      <c r="N15" s="20"/>
      <c r="AY15" s="8" t="s">
        <v>1131</v>
      </c>
    </row>
    <row r="16" spans="3:51" ht="12" thickBot="1">
      <c r="C16" s="14"/>
      <c r="D16" s="22" t="s">
        <v>1132</v>
      </c>
      <c r="E16" s="23" t="s">
        <v>1133</v>
      </c>
      <c r="F16" s="466"/>
      <c r="G16" s="466"/>
      <c r="H16" s="466"/>
      <c r="I16" s="466"/>
      <c r="J16" s="466"/>
      <c r="K16" s="467"/>
      <c r="L16" s="15"/>
      <c r="N16" s="20"/>
      <c r="AY16" s="8" t="s">
        <v>1135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1136</v>
      </c>
    </row>
    <row r="18" spans="3:14" ht="11.25">
      <c r="C18" s="14"/>
      <c r="D18" s="497" t="s">
        <v>1137</v>
      </c>
      <c r="E18" s="498"/>
      <c r="F18" s="498"/>
      <c r="G18" s="498"/>
      <c r="H18" s="498"/>
      <c r="I18" s="498"/>
      <c r="J18" s="498"/>
      <c r="K18" s="499"/>
      <c r="L18" s="15"/>
      <c r="N18" s="20"/>
    </row>
    <row r="19" spans="3:14" ht="11.25">
      <c r="C19" s="14"/>
      <c r="D19" s="17" t="s">
        <v>519</v>
      </c>
      <c r="E19" s="18" t="s">
        <v>1138</v>
      </c>
      <c r="F19" s="500"/>
      <c r="G19" s="500"/>
      <c r="H19" s="500"/>
      <c r="I19" s="500"/>
      <c r="J19" s="500"/>
      <c r="K19" s="501"/>
      <c r="L19" s="15"/>
      <c r="N19" s="20"/>
    </row>
    <row r="20" spans="3:14" ht="22.5">
      <c r="C20" s="14"/>
      <c r="D20" s="17" t="s">
        <v>520</v>
      </c>
      <c r="E20" s="24" t="s">
        <v>1139</v>
      </c>
      <c r="F20" s="468"/>
      <c r="G20" s="468"/>
      <c r="H20" s="468"/>
      <c r="I20" s="468"/>
      <c r="J20" s="468"/>
      <c r="K20" s="469"/>
      <c r="L20" s="15"/>
      <c r="N20" s="20"/>
    </row>
    <row r="21" spans="3:14" ht="11.25">
      <c r="C21" s="14"/>
      <c r="D21" s="17" t="s">
        <v>521</v>
      </c>
      <c r="E21" s="24" t="s">
        <v>1140</v>
      </c>
      <c r="F21" s="468"/>
      <c r="G21" s="468"/>
      <c r="H21" s="468"/>
      <c r="I21" s="468"/>
      <c r="J21" s="468"/>
      <c r="K21" s="469"/>
      <c r="L21" s="15"/>
      <c r="N21" s="20"/>
    </row>
    <row r="22" spans="3:14" ht="22.5">
      <c r="C22" s="14"/>
      <c r="D22" s="17" t="s">
        <v>1141</v>
      </c>
      <c r="E22" s="24" t="s">
        <v>1142</v>
      </c>
      <c r="F22" s="468"/>
      <c r="G22" s="468"/>
      <c r="H22" s="468"/>
      <c r="I22" s="468"/>
      <c r="J22" s="468"/>
      <c r="K22" s="469"/>
      <c r="L22" s="15"/>
      <c r="N22" s="20"/>
    </row>
    <row r="23" spans="3:14" ht="22.5">
      <c r="C23" s="14"/>
      <c r="D23" s="17" t="s">
        <v>1143</v>
      </c>
      <c r="E23" s="24" t="s">
        <v>1144</v>
      </c>
      <c r="F23" s="468"/>
      <c r="G23" s="468"/>
      <c r="H23" s="468"/>
      <c r="I23" s="468"/>
      <c r="J23" s="468"/>
      <c r="K23" s="469"/>
      <c r="L23" s="15"/>
      <c r="N23" s="20"/>
    </row>
    <row r="24" spans="3:14" ht="23.25" thickBot="1">
      <c r="C24" s="14"/>
      <c r="D24" s="22" t="s">
        <v>1145</v>
      </c>
      <c r="E24" s="25" t="s">
        <v>1146</v>
      </c>
      <c r="F24" s="466"/>
      <c r="G24" s="466"/>
      <c r="H24" s="466"/>
      <c r="I24" s="466"/>
      <c r="J24" s="466"/>
      <c r="K24" s="46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0" t="s">
        <v>1147</v>
      </c>
      <c r="E26" s="461"/>
      <c r="F26" s="461"/>
      <c r="G26" s="461"/>
      <c r="H26" s="461"/>
      <c r="I26" s="461"/>
      <c r="J26" s="461"/>
      <c r="K26" s="462"/>
      <c r="L26" s="15"/>
      <c r="N26" s="20"/>
    </row>
    <row r="27" spans="3:14" ht="11.25">
      <c r="C27" s="14" t="s">
        <v>1148</v>
      </c>
      <c r="D27" s="17" t="s">
        <v>1118</v>
      </c>
      <c r="E27" s="24" t="s">
        <v>1149</v>
      </c>
      <c r="F27" s="468"/>
      <c r="G27" s="468"/>
      <c r="H27" s="468"/>
      <c r="I27" s="468"/>
      <c r="J27" s="468"/>
      <c r="K27" s="469"/>
      <c r="L27" s="15"/>
      <c r="N27" s="20"/>
    </row>
    <row r="28" spans="3:14" ht="12" thickBot="1">
      <c r="C28" s="14" t="s">
        <v>1150</v>
      </c>
      <c r="D28" s="457" t="s">
        <v>1151</v>
      </c>
      <c r="E28" s="458"/>
      <c r="F28" s="458"/>
      <c r="G28" s="458"/>
      <c r="H28" s="458"/>
      <c r="I28" s="458"/>
      <c r="J28" s="458"/>
      <c r="K28" s="45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0" t="s">
        <v>1152</v>
      </c>
      <c r="E30" s="461"/>
      <c r="F30" s="461"/>
      <c r="G30" s="461"/>
      <c r="H30" s="461"/>
      <c r="I30" s="461"/>
      <c r="J30" s="461"/>
      <c r="K30" s="462"/>
      <c r="L30" s="15"/>
      <c r="N30" s="20"/>
    </row>
    <row r="31" spans="3:14" ht="12" thickBot="1">
      <c r="C31" s="14"/>
      <c r="D31" s="27" t="s">
        <v>1119</v>
      </c>
      <c r="E31" s="28" t="s">
        <v>1153</v>
      </c>
      <c r="F31" s="492"/>
      <c r="G31" s="492"/>
      <c r="H31" s="492"/>
      <c r="I31" s="492"/>
      <c r="J31" s="492"/>
      <c r="K31" s="493"/>
      <c r="L31" s="15"/>
      <c r="N31" s="20"/>
    </row>
    <row r="32" spans="3:14" ht="22.5">
      <c r="C32" s="14"/>
      <c r="D32" s="29"/>
      <c r="E32" s="30" t="s">
        <v>1154</v>
      </c>
      <c r="F32" s="30" t="s">
        <v>1155</v>
      </c>
      <c r="G32" s="31" t="s">
        <v>1156</v>
      </c>
      <c r="H32" s="494" t="s">
        <v>503</v>
      </c>
      <c r="I32" s="494"/>
      <c r="J32" s="494"/>
      <c r="K32" s="495"/>
      <c r="L32" s="15"/>
      <c r="N32" s="20"/>
    </row>
    <row r="33" spans="3:14" ht="11.25">
      <c r="C33" s="14" t="s">
        <v>1148</v>
      </c>
      <c r="D33" s="17" t="s">
        <v>504</v>
      </c>
      <c r="E33" s="24" t="s">
        <v>505</v>
      </c>
      <c r="F33" s="46"/>
      <c r="G33" s="46"/>
      <c r="H33" s="468"/>
      <c r="I33" s="468"/>
      <c r="J33" s="468"/>
      <c r="K33" s="469"/>
      <c r="L33" s="15"/>
      <c r="N33" s="20"/>
    </row>
    <row r="34" spans="3:14" ht="12" thickBot="1">
      <c r="C34" s="14" t="s">
        <v>1150</v>
      </c>
      <c r="D34" s="457" t="s">
        <v>506</v>
      </c>
      <c r="E34" s="458"/>
      <c r="F34" s="458"/>
      <c r="G34" s="458"/>
      <c r="H34" s="458"/>
      <c r="I34" s="458"/>
      <c r="J34" s="458"/>
      <c r="K34" s="45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0" t="s">
        <v>507</v>
      </c>
      <c r="E36" s="461"/>
      <c r="F36" s="461"/>
      <c r="G36" s="461"/>
      <c r="H36" s="461"/>
      <c r="I36" s="461"/>
      <c r="J36" s="461"/>
      <c r="K36" s="462"/>
      <c r="L36" s="15"/>
      <c r="N36" s="20"/>
    </row>
    <row r="37" spans="3:14" ht="24.75" customHeight="1">
      <c r="C37" s="14"/>
      <c r="D37" s="32"/>
      <c r="E37" s="21" t="s">
        <v>508</v>
      </c>
      <c r="F37" s="21" t="s">
        <v>509</v>
      </c>
      <c r="G37" s="21" t="s">
        <v>510</v>
      </c>
      <c r="H37" s="21" t="s">
        <v>511</v>
      </c>
      <c r="I37" s="483" t="s">
        <v>512</v>
      </c>
      <c r="J37" s="484"/>
      <c r="K37" s="485"/>
      <c r="L37" s="15"/>
      <c r="N37" s="20"/>
    </row>
    <row r="38" spans="3:12" ht="11.25">
      <c r="C38" s="14" t="s">
        <v>1148</v>
      </c>
      <c r="D38" s="17" t="s">
        <v>513</v>
      </c>
      <c r="E38" s="46"/>
      <c r="F38" s="46"/>
      <c r="G38" s="46"/>
      <c r="H38" s="46"/>
      <c r="I38" s="486"/>
      <c r="J38" s="487"/>
      <c r="K38" s="488"/>
      <c r="L38" s="15"/>
    </row>
    <row r="39" spans="3:12" ht="11.25">
      <c r="C39" s="2" t="s">
        <v>539</v>
      </c>
      <c r="D39" s="17" t="s">
        <v>540</v>
      </c>
      <c r="E39" s="46"/>
      <c r="F39" s="46"/>
      <c r="G39" s="46"/>
      <c r="H39" s="46"/>
      <c r="I39" s="486"/>
      <c r="J39" s="487"/>
      <c r="K39" s="488"/>
      <c r="L39" s="15"/>
    </row>
    <row r="40" spans="3:12" ht="11.25">
      <c r="C40" s="2" t="s">
        <v>539</v>
      </c>
      <c r="D40" s="17" t="s">
        <v>542</v>
      </c>
      <c r="E40" s="46"/>
      <c r="F40" s="46"/>
      <c r="G40" s="46"/>
      <c r="H40" s="46"/>
      <c r="I40" s="486"/>
      <c r="J40" s="487"/>
      <c r="K40" s="488"/>
      <c r="L40" s="15"/>
    </row>
    <row r="41" spans="3:12" ht="11.25">
      <c r="C41" s="2" t="s">
        <v>539</v>
      </c>
      <c r="D41" s="17" t="s">
        <v>543</v>
      </c>
      <c r="E41" s="46"/>
      <c r="F41" s="46"/>
      <c r="G41" s="46"/>
      <c r="H41" s="46"/>
      <c r="I41" s="486"/>
      <c r="J41" s="487"/>
      <c r="K41" s="488"/>
      <c r="L41" s="15"/>
    </row>
    <row r="42" spans="3:12" ht="11.25">
      <c r="C42" s="2" t="s">
        <v>539</v>
      </c>
      <c r="D42" s="17" t="s">
        <v>545</v>
      </c>
      <c r="E42" s="46"/>
      <c r="F42" s="46"/>
      <c r="G42" s="46"/>
      <c r="H42" s="46"/>
      <c r="I42" s="486"/>
      <c r="J42" s="487"/>
      <c r="K42" s="488"/>
      <c r="L42" s="15"/>
    </row>
    <row r="43" spans="3:12" ht="11.25">
      <c r="C43" s="2" t="s">
        <v>539</v>
      </c>
      <c r="D43" s="17" t="s">
        <v>546</v>
      </c>
      <c r="E43" s="46"/>
      <c r="F43" s="46"/>
      <c r="G43" s="46"/>
      <c r="H43" s="46"/>
      <c r="I43" s="486"/>
      <c r="J43" s="487"/>
      <c r="K43" s="488"/>
      <c r="L43" s="15"/>
    </row>
    <row r="44" spans="3:12" ht="11.25">
      <c r="C44" s="2" t="s">
        <v>539</v>
      </c>
      <c r="D44" s="17" t="s">
        <v>547</v>
      </c>
      <c r="E44" s="46"/>
      <c r="F44" s="46"/>
      <c r="G44" s="46"/>
      <c r="H44" s="46"/>
      <c r="I44" s="486"/>
      <c r="J44" s="487"/>
      <c r="K44" s="488"/>
      <c r="L44" s="15"/>
    </row>
    <row r="45" spans="3:12" ht="11.25">
      <c r="C45" s="2" t="s">
        <v>539</v>
      </c>
      <c r="D45" s="17" t="s">
        <v>548</v>
      </c>
      <c r="E45" s="46"/>
      <c r="F45" s="46"/>
      <c r="G45" s="46"/>
      <c r="H45" s="46"/>
      <c r="I45" s="486"/>
      <c r="J45" s="487"/>
      <c r="K45" s="488"/>
      <c r="L45" s="15"/>
    </row>
    <row r="46" spans="3:12" ht="11.25">
      <c r="C46" s="2" t="s">
        <v>539</v>
      </c>
      <c r="D46" s="17" t="s">
        <v>549</v>
      </c>
      <c r="E46" s="46"/>
      <c r="F46" s="46"/>
      <c r="G46" s="46"/>
      <c r="H46" s="46"/>
      <c r="I46" s="486"/>
      <c r="J46" s="487"/>
      <c r="K46" s="488"/>
      <c r="L46" s="15"/>
    </row>
    <row r="47" spans="3:12" ht="11.25">
      <c r="C47" s="2" t="s">
        <v>539</v>
      </c>
      <c r="D47" s="17" t="s">
        <v>550</v>
      </c>
      <c r="E47" s="46"/>
      <c r="F47" s="46"/>
      <c r="G47" s="46"/>
      <c r="H47" s="46"/>
      <c r="I47" s="486"/>
      <c r="J47" s="487"/>
      <c r="K47" s="488"/>
      <c r="L47" s="15"/>
    </row>
    <row r="48" spans="3:12" ht="11.25">
      <c r="C48" s="2" t="s">
        <v>539</v>
      </c>
      <c r="D48" s="17" t="s">
        <v>551</v>
      </c>
      <c r="E48" s="46"/>
      <c r="F48" s="46"/>
      <c r="G48" s="46"/>
      <c r="H48" s="46"/>
      <c r="I48" s="486"/>
      <c r="J48" s="487"/>
      <c r="K48" s="488"/>
      <c r="L48" s="15"/>
    </row>
    <row r="49" spans="3:12" ht="11.25">
      <c r="C49" s="2" t="s">
        <v>539</v>
      </c>
      <c r="D49" s="17" t="s">
        <v>552</v>
      </c>
      <c r="E49" s="46"/>
      <c r="F49" s="46"/>
      <c r="G49" s="46"/>
      <c r="H49" s="46"/>
      <c r="I49" s="486"/>
      <c r="J49" s="487"/>
      <c r="K49" s="488"/>
      <c r="L49" s="15"/>
    </row>
    <row r="50" spans="3:12" ht="11.25">
      <c r="C50" s="2" t="s">
        <v>539</v>
      </c>
      <c r="D50" s="17" t="s">
        <v>553</v>
      </c>
      <c r="E50" s="46"/>
      <c r="F50" s="46"/>
      <c r="G50" s="46"/>
      <c r="H50" s="46"/>
      <c r="I50" s="486"/>
      <c r="J50" s="487"/>
      <c r="K50" s="488"/>
      <c r="L50" s="15"/>
    </row>
    <row r="51" spans="3:12" ht="11.25">
      <c r="C51" s="2" t="s">
        <v>539</v>
      </c>
      <c r="D51" s="17" t="s">
        <v>554</v>
      </c>
      <c r="E51" s="46"/>
      <c r="F51" s="46"/>
      <c r="G51" s="46"/>
      <c r="H51" s="46"/>
      <c r="I51" s="486"/>
      <c r="J51" s="487"/>
      <c r="K51" s="488"/>
      <c r="L51" s="15"/>
    </row>
    <row r="52" spans="3:12" ht="11.25">
      <c r="C52" s="2" t="s">
        <v>539</v>
      </c>
      <c r="D52" s="17" t="s">
        <v>555</v>
      </c>
      <c r="E52" s="46"/>
      <c r="F52" s="46"/>
      <c r="G52" s="46"/>
      <c r="H52" s="46"/>
      <c r="I52" s="486"/>
      <c r="J52" s="487"/>
      <c r="K52" s="488"/>
      <c r="L52" s="15"/>
    </row>
    <row r="53" spans="3:12" ht="11.25">
      <c r="C53" s="2" t="s">
        <v>539</v>
      </c>
      <c r="D53" s="17" t="s">
        <v>560</v>
      </c>
      <c r="E53" s="46"/>
      <c r="F53" s="46"/>
      <c r="G53" s="46"/>
      <c r="H53" s="46"/>
      <c r="I53" s="486"/>
      <c r="J53" s="487"/>
      <c r="K53" s="488"/>
      <c r="L53" s="15"/>
    </row>
    <row r="54" spans="3:12" ht="11.25">
      <c r="C54" s="2" t="s">
        <v>539</v>
      </c>
      <c r="D54" s="17" t="s">
        <v>561</v>
      </c>
      <c r="E54" s="46"/>
      <c r="F54" s="46"/>
      <c r="G54" s="46"/>
      <c r="H54" s="46"/>
      <c r="I54" s="486"/>
      <c r="J54" s="487"/>
      <c r="K54" s="488"/>
      <c r="L54" s="15"/>
    </row>
    <row r="55" spans="3:14" ht="12" thickBot="1">
      <c r="C55" s="14" t="s">
        <v>1150</v>
      </c>
      <c r="D55" s="457" t="s">
        <v>514</v>
      </c>
      <c r="E55" s="458"/>
      <c r="F55" s="458"/>
      <c r="G55" s="458"/>
      <c r="H55" s="458"/>
      <c r="I55" s="458"/>
      <c r="J55" s="458"/>
      <c r="K55" s="45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5" t="s">
        <v>515</v>
      </c>
      <c r="E57" s="476"/>
      <c r="F57" s="476"/>
      <c r="G57" s="476"/>
      <c r="H57" s="476"/>
      <c r="I57" s="476"/>
      <c r="J57" s="476"/>
      <c r="K57" s="477"/>
      <c r="L57" s="15"/>
      <c r="N57" s="20"/>
    </row>
    <row r="58" spans="3:14" ht="22.5">
      <c r="C58" s="14"/>
      <c r="D58" s="17" t="s">
        <v>516</v>
      </c>
      <c r="E58" s="24" t="s">
        <v>517</v>
      </c>
      <c r="F58" s="480"/>
      <c r="G58" s="481"/>
      <c r="H58" s="481"/>
      <c r="I58" s="481"/>
      <c r="J58" s="481"/>
      <c r="K58" s="482"/>
      <c r="L58" s="15"/>
      <c r="N58" s="20"/>
    </row>
    <row r="59" spans="3:14" ht="11.25">
      <c r="C59" s="14"/>
      <c r="D59" s="17" t="s">
        <v>518</v>
      </c>
      <c r="E59" s="24" t="s">
        <v>1114</v>
      </c>
      <c r="F59" s="463"/>
      <c r="G59" s="464"/>
      <c r="H59" s="464"/>
      <c r="I59" s="464"/>
      <c r="J59" s="464"/>
      <c r="K59" s="465"/>
      <c r="L59" s="15"/>
      <c r="N59" s="20"/>
    </row>
    <row r="60" spans="3:14" ht="23.25" thickBot="1">
      <c r="C60" s="14"/>
      <c r="D60" s="22" t="s">
        <v>1115</v>
      </c>
      <c r="E60" s="25" t="s">
        <v>523</v>
      </c>
      <c r="F60" s="489"/>
      <c r="G60" s="490"/>
      <c r="H60" s="490"/>
      <c r="I60" s="490"/>
      <c r="J60" s="490"/>
      <c r="K60" s="49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0" t="s">
        <v>524</v>
      </c>
      <c r="E62" s="461"/>
      <c r="F62" s="461"/>
      <c r="G62" s="461"/>
      <c r="H62" s="461"/>
      <c r="I62" s="461"/>
      <c r="J62" s="461"/>
      <c r="K62" s="462"/>
      <c r="L62" s="15"/>
      <c r="N62" s="20"/>
    </row>
    <row r="63" spans="3:14" ht="11.25">
      <c r="C63" s="14"/>
      <c r="D63" s="17"/>
      <c r="E63" s="33" t="s">
        <v>525</v>
      </c>
      <c r="F63" s="478" t="s">
        <v>526</v>
      </c>
      <c r="G63" s="478"/>
      <c r="H63" s="478"/>
      <c r="I63" s="478"/>
      <c r="J63" s="478"/>
      <c r="K63" s="479"/>
      <c r="L63" s="15"/>
      <c r="N63" s="20"/>
    </row>
    <row r="64" spans="3:14" ht="11.25">
      <c r="C64" s="14" t="s">
        <v>1148</v>
      </c>
      <c r="D64" s="17" t="s">
        <v>527</v>
      </c>
      <c r="E64" s="44"/>
      <c r="F64" s="463"/>
      <c r="G64" s="464"/>
      <c r="H64" s="464"/>
      <c r="I64" s="464"/>
      <c r="J64" s="464"/>
      <c r="K64" s="465"/>
      <c r="L64" s="15"/>
      <c r="N64" s="20"/>
    </row>
    <row r="65" spans="3:14" ht="12" thickBot="1">
      <c r="C65" s="14" t="s">
        <v>1150</v>
      </c>
      <c r="D65" s="457" t="s">
        <v>528</v>
      </c>
      <c r="E65" s="458"/>
      <c r="F65" s="458"/>
      <c r="G65" s="458"/>
      <c r="H65" s="458"/>
      <c r="I65" s="458"/>
      <c r="J65" s="458"/>
      <c r="K65" s="45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5" t="s">
        <v>529</v>
      </c>
      <c r="E67" s="476"/>
      <c r="F67" s="476"/>
      <c r="G67" s="476"/>
      <c r="H67" s="476"/>
      <c r="I67" s="476"/>
      <c r="J67" s="476"/>
      <c r="K67" s="477"/>
      <c r="L67" s="15"/>
      <c r="N67" s="20"/>
    </row>
    <row r="68" spans="3:14" ht="52.5" customHeight="1">
      <c r="C68" s="14"/>
      <c r="D68" s="17" t="s">
        <v>530</v>
      </c>
      <c r="E68" s="24" t="s">
        <v>531</v>
      </c>
      <c r="F68" s="473"/>
      <c r="G68" s="473"/>
      <c r="H68" s="473"/>
      <c r="I68" s="473"/>
      <c r="J68" s="473"/>
      <c r="K68" s="474"/>
      <c r="L68" s="15"/>
      <c r="N68" s="20"/>
    </row>
    <row r="69" spans="3:14" ht="11.25">
      <c r="C69" s="14"/>
      <c r="D69" s="17" t="s">
        <v>532</v>
      </c>
      <c r="E69" s="24" t="s">
        <v>533</v>
      </c>
      <c r="F69" s="470"/>
      <c r="G69" s="471"/>
      <c r="H69" s="471"/>
      <c r="I69" s="471"/>
      <c r="J69" s="471"/>
      <c r="K69" s="472"/>
      <c r="L69" s="15"/>
      <c r="N69" s="20"/>
    </row>
    <row r="70" spans="3:14" ht="11.25">
      <c r="C70" s="14"/>
      <c r="D70" s="17" t="s">
        <v>534</v>
      </c>
      <c r="E70" s="24" t="s">
        <v>535</v>
      </c>
      <c r="F70" s="468"/>
      <c r="G70" s="468"/>
      <c r="H70" s="468"/>
      <c r="I70" s="468"/>
      <c r="J70" s="468"/>
      <c r="K70" s="469"/>
      <c r="L70" s="15"/>
      <c r="N70" s="20"/>
    </row>
    <row r="71" spans="3:12" ht="23.25" thickBot="1">
      <c r="C71" s="14"/>
      <c r="D71" s="22" t="s">
        <v>536</v>
      </c>
      <c r="E71" s="25" t="s">
        <v>537</v>
      </c>
      <c r="F71" s="466"/>
      <c r="G71" s="466"/>
      <c r="H71" s="466"/>
      <c r="I71" s="466"/>
      <c r="J71" s="466"/>
      <c r="K71" s="46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08" t="s">
        <v>508</v>
      </c>
      <c r="C2" s="309" t="s">
        <v>85</v>
      </c>
      <c r="D2" s="310" t="s">
        <v>1120</v>
      </c>
    </row>
    <row r="3" spans="2:4" ht="27.75" customHeight="1">
      <c r="B3" s="356" t="s">
        <v>1176</v>
      </c>
      <c r="C3" s="357" t="str">
        <f>'ГВС инвестиции'!E9</f>
        <v>Информация об инвестиционных программах и отчетах об их реализации *</v>
      </c>
      <c r="D3" s="358" t="s">
        <v>86</v>
      </c>
    </row>
    <row r="4" spans="2:4" ht="33.75">
      <c r="B4" s="350" t="s">
        <v>1177</v>
      </c>
      <c r="C4" s="351" t="str">
        <f>'ГВС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1" t="s">
        <v>86</v>
      </c>
    </row>
    <row r="5" spans="2:4" ht="27.75" customHeight="1">
      <c r="B5" s="352" t="s">
        <v>1178</v>
      </c>
      <c r="C5" s="353" t="str">
        <f>'ГВС показатели (2)'!E9</f>
        <v>Информация об объемах товаров и услуг, их стоимости и способах приобретения *</v>
      </c>
      <c r="D5" s="311" t="s">
        <v>86</v>
      </c>
    </row>
    <row r="6" spans="2:4" ht="27.75" customHeight="1">
      <c r="B6" s="350" t="s">
        <v>55</v>
      </c>
      <c r="C6" s="351" t="str">
        <f>'Ссылки на публикации'!E9</f>
        <v>Ссылки на публикации в других источниках</v>
      </c>
      <c r="D6" s="311" t="s">
        <v>86</v>
      </c>
    </row>
    <row r="7" spans="2:4" ht="27.75" customHeight="1" thickBot="1">
      <c r="B7" s="359" t="s">
        <v>512</v>
      </c>
      <c r="C7" s="360" t="str">
        <f>Комментарии!E8</f>
        <v>КОММЕНТАРИИ</v>
      </c>
      <c r="D7" s="312" t="s">
        <v>86</v>
      </c>
    </row>
    <row r="12" ht="11.25">
      <c r="C12" s="354"/>
    </row>
    <row r="17" ht="11.25">
      <c r="C17" s="355"/>
    </row>
    <row r="18" ht="11.25">
      <c r="C18" s="355"/>
    </row>
    <row r="19" ht="11.25">
      <c r="C19" s="355"/>
    </row>
    <row r="20" ht="11.25">
      <c r="C20" s="355"/>
    </row>
  </sheetData>
  <sheetProtection password="FA9C" sheet="1" objects="1" scenarios="1" formatColumns="0" formatRows="0"/>
  <hyperlinks>
    <hyperlink ref="D3" location="'ГВС инвестиции'!A1" tooltip="Нажмите для перехода на лист" display="Перейти на лист"/>
    <hyperlink ref="D4" location="'ГВС показатели'!A1" tooltip="Нажмите для перехода на лист" display="Перейти на лист"/>
    <hyperlink ref="D5" location="'Г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53"/>
  <sheetViews>
    <sheetView showGridLines="0" zoomScalePageLayoutView="0" workbookViewId="0" topLeftCell="D19">
      <selection activeCell="H15" sqref="H15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.57421875" style="80" customWidth="1"/>
    <col min="5" max="5" width="8.7109375" style="80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75" t="s">
        <v>1303</v>
      </c>
      <c r="F3" s="421"/>
      <c r="G3" s="422"/>
      <c r="H3" s="217"/>
      <c r="I3" s="259"/>
      <c r="J3" s="249"/>
      <c r="K3" s="201"/>
    </row>
    <row r="4" spans="1:10" ht="15" customHeight="1" hidden="1">
      <c r="A4" s="78"/>
      <c r="B4" s="78"/>
      <c r="C4" s="81"/>
      <c r="D4" s="81"/>
      <c r="E4" s="364"/>
      <c r="F4" s="81"/>
      <c r="G4" s="81"/>
      <c r="H4" s="81"/>
      <c r="I4" s="255"/>
      <c r="J4" s="81"/>
    </row>
    <row r="5" spans="2:11" ht="15" customHeight="1" hidden="1">
      <c r="B5" s="217"/>
      <c r="D5" s="204"/>
      <c r="E5" s="418" t="s">
        <v>1324</v>
      </c>
      <c r="F5" s="423"/>
      <c r="G5" s="319" t="s">
        <v>1310</v>
      </c>
      <c r="H5" s="217"/>
      <c r="I5" s="259"/>
      <c r="J5" s="249"/>
      <c r="K5" s="203"/>
    </row>
    <row r="6" spans="2:11" ht="15" customHeight="1" hidden="1">
      <c r="B6" s="217"/>
      <c r="D6" s="204"/>
      <c r="E6" s="418"/>
      <c r="F6" s="424"/>
      <c r="G6" s="319" t="s">
        <v>1311</v>
      </c>
      <c r="H6" s="217"/>
      <c r="I6" s="259"/>
      <c r="J6" s="249"/>
      <c r="K6" s="203"/>
    </row>
    <row r="7" ht="15" customHeight="1"/>
    <row r="8" spans="4:11" ht="18.75" customHeight="1" thickBot="1">
      <c r="D8" s="212"/>
      <c r="E8" s="213"/>
      <c r="F8" s="313" t="s">
        <v>1205</v>
      </c>
      <c r="G8" s="214"/>
      <c r="H8" s="213"/>
      <c r="I8" s="213"/>
      <c r="J8" s="213"/>
      <c r="K8" s="215"/>
    </row>
    <row r="9" spans="4:11" ht="15" customHeight="1">
      <c r="D9" s="197"/>
      <c r="E9" s="430" t="s">
        <v>82</v>
      </c>
      <c r="F9" s="431"/>
      <c r="G9" s="431"/>
      <c r="H9" s="431"/>
      <c r="I9" s="431"/>
      <c r="J9" s="432"/>
      <c r="K9" s="198"/>
    </row>
    <row r="10" spans="4:11" ht="15" customHeight="1" thickBot="1">
      <c r="D10" s="197"/>
      <c r="E10" s="433" t="str">
        <f>IF(org="","",IF(fil="",org,org&amp;" ("&amp;fil&amp;")"))</f>
        <v>ОГЭ ОИЯИ</v>
      </c>
      <c r="F10" s="434"/>
      <c r="G10" s="434"/>
      <c r="H10" s="434"/>
      <c r="I10" s="434"/>
      <c r="J10" s="435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1" t="s">
        <v>1294</v>
      </c>
      <c r="D12" s="197"/>
      <c r="E12" s="260" t="s">
        <v>428</v>
      </c>
      <c r="F12" s="425" t="s">
        <v>1292</v>
      </c>
      <c r="G12" s="425"/>
      <c r="H12" s="261" t="s">
        <v>1293</v>
      </c>
      <c r="I12" s="428" t="s">
        <v>1296</v>
      </c>
      <c r="J12" s="429"/>
      <c r="K12" s="196"/>
    </row>
    <row r="13" spans="2:11" ht="15" customHeight="1" thickBot="1">
      <c r="B13" s="263">
        <v>4</v>
      </c>
      <c r="D13" s="197"/>
      <c r="E13" s="262">
        <v>1</v>
      </c>
      <c r="F13" s="426">
        <f>E13+1</f>
        <v>2</v>
      </c>
      <c r="G13" s="426"/>
      <c r="H13" s="263" t="s">
        <v>4</v>
      </c>
      <c r="I13" s="264"/>
      <c r="J13" s="265"/>
      <c r="K13" s="196"/>
    </row>
    <row r="14" spans="2:11" ht="15" customHeight="1">
      <c r="B14" s="363"/>
      <c r="D14" s="200"/>
      <c r="E14" s="273">
        <v>1</v>
      </c>
      <c r="F14" s="439" t="s">
        <v>1295</v>
      </c>
      <c r="G14" s="439"/>
      <c r="H14" s="328" t="s">
        <v>733</v>
      </c>
      <c r="I14" s="258"/>
      <c r="J14" s="249"/>
      <c r="K14" s="196"/>
    </row>
    <row r="15" spans="2:11" ht="15" customHeight="1">
      <c r="B15" s="221" t="s">
        <v>1298</v>
      </c>
      <c r="D15" s="200"/>
      <c r="E15" s="274">
        <v>2</v>
      </c>
      <c r="F15" s="437" t="s">
        <v>1297</v>
      </c>
      <c r="G15" s="437" t="s">
        <v>1297</v>
      </c>
      <c r="H15" s="329"/>
      <c r="I15" s="256"/>
      <c r="J15" s="249"/>
      <c r="K15" s="196"/>
    </row>
    <row r="16" spans="2:11" ht="15" customHeight="1">
      <c r="B16" s="253"/>
      <c r="D16" s="202"/>
      <c r="E16" s="275">
        <v>3</v>
      </c>
      <c r="F16" s="427" t="s">
        <v>1299</v>
      </c>
      <c r="G16" s="427"/>
      <c r="H16" s="253"/>
      <c r="I16" s="256"/>
      <c r="J16" s="249"/>
      <c r="K16" s="203"/>
    </row>
    <row r="17" spans="2:11" ht="15" customHeight="1">
      <c r="B17" s="253"/>
      <c r="D17" s="202"/>
      <c r="E17" s="275">
        <v>4</v>
      </c>
      <c r="F17" s="427" t="s">
        <v>1300</v>
      </c>
      <c r="G17" s="427"/>
      <c r="H17" s="253"/>
      <c r="I17" s="256"/>
      <c r="J17" s="249"/>
      <c r="K17" s="203"/>
    </row>
    <row r="18" spans="2:11" ht="27.75" customHeight="1">
      <c r="B18" s="216">
        <f>SUM(B19:B20)</f>
        <v>0</v>
      </c>
      <c r="D18" s="200"/>
      <c r="E18" s="274" t="s">
        <v>1301</v>
      </c>
      <c r="F18" s="436" t="s">
        <v>1302</v>
      </c>
      <c r="G18" s="436"/>
      <c r="H18" s="216">
        <f>SUM(H19:H20)</f>
        <v>0</v>
      </c>
      <c r="I18" s="256"/>
      <c r="J18" s="249"/>
      <c r="K18" s="201"/>
    </row>
    <row r="19" spans="2:11" ht="15" customHeight="1">
      <c r="B19" s="217"/>
      <c r="D19" s="200"/>
      <c r="E19" s="275" t="s">
        <v>1303</v>
      </c>
      <c r="F19" s="421"/>
      <c r="G19" s="422"/>
      <c r="H19" s="217"/>
      <c r="I19" s="256"/>
      <c r="J19" s="249"/>
      <c r="K19" s="201"/>
    </row>
    <row r="20" spans="2:11" ht="15" customHeight="1">
      <c r="B20" s="218"/>
      <c r="D20" s="200"/>
      <c r="E20" s="276"/>
      <c r="F20" s="250" t="s">
        <v>56</v>
      </c>
      <c r="G20" s="246"/>
      <c r="H20" s="246"/>
      <c r="I20" s="256"/>
      <c r="J20" s="249"/>
      <c r="K20" s="203"/>
    </row>
    <row r="21" spans="2:11" ht="25.5" customHeight="1">
      <c r="B21" s="216">
        <f>SUM(B22:B23)</f>
        <v>0</v>
      </c>
      <c r="D21" s="200"/>
      <c r="E21" s="274" t="s">
        <v>1304</v>
      </c>
      <c r="F21" s="436" t="s">
        <v>1305</v>
      </c>
      <c r="G21" s="436"/>
      <c r="H21" s="216">
        <f>SUM(H22:H23)</f>
        <v>0</v>
      </c>
      <c r="I21" s="256"/>
      <c r="J21" s="249"/>
      <c r="K21" s="201"/>
    </row>
    <row r="22" spans="2:11" ht="15" customHeight="1">
      <c r="B22" s="219"/>
      <c r="D22" s="200"/>
      <c r="E22" s="277" t="s">
        <v>1306</v>
      </c>
      <c r="F22" s="421"/>
      <c r="G22" s="422"/>
      <c r="H22" s="217"/>
      <c r="I22" s="256"/>
      <c r="J22" s="249"/>
      <c r="K22" s="203"/>
    </row>
    <row r="23" spans="2:11" ht="15" customHeight="1">
      <c r="B23" s="220"/>
      <c r="D23" s="200"/>
      <c r="E23" s="276"/>
      <c r="F23" s="250" t="s">
        <v>56</v>
      </c>
      <c r="G23" s="246"/>
      <c r="H23" s="246"/>
      <c r="I23" s="256"/>
      <c r="J23" s="249"/>
      <c r="K23" s="203"/>
    </row>
    <row r="24" spans="2:11" ht="26.25" customHeight="1">
      <c r="B24" s="221" t="s">
        <v>1298</v>
      </c>
      <c r="D24" s="200"/>
      <c r="E24" s="274" t="s">
        <v>1307</v>
      </c>
      <c r="F24" s="437" t="s">
        <v>1308</v>
      </c>
      <c r="G24" s="437"/>
      <c r="H24" s="221" t="s">
        <v>1298</v>
      </c>
      <c r="I24" s="256"/>
      <c r="J24" s="249"/>
      <c r="K24" s="201"/>
    </row>
    <row r="25" spans="2:11" ht="15" customHeight="1">
      <c r="B25" s="221" t="s">
        <v>1298</v>
      </c>
      <c r="D25" s="202"/>
      <c r="E25" s="418" t="s">
        <v>527</v>
      </c>
      <c r="F25" s="416" t="s">
        <v>1309</v>
      </c>
      <c r="G25" s="347" t="s">
        <v>1310</v>
      </c>
      <c r="H25" s="217"/>
      <c r="I25" s="256"/>
      <c r="J25" s="249"/>
      <c r="K25" s="203"/>
    </row>
    <row r="26" spans="2:11" ht="15" customHeight="1">
      <c r="B26" s="221" t="s">
        <v>1298</v>
      </c>
      <c r="D26" s="202"/>
      <c r="E26" s="418"/>
      <c r="F26" s="417"/>
      <c r="G26" s="347" t="s">
        <v>1311</v>
      </c>
      <c r="H26" s="217"/>
      <c r="I26" s="256"/>
      <c r="J26" s="249"/>
      <c r="K26" s="203"/>
    </row>
    <row r="27" spans="2:11" ht="15" customHeight="1">
      <c r="B27" s="217"/>
      <c r="D27" s="202"/>
      <c r="E27" s="438" t="s">
        <v>1312</v>
      </c>
      <c r="F27" s="416" t="s">
        <v>1313</v>
      </c>
      <c r="G27" s="347" t="s">
        <v>1310</v>
      </c>
      <c r="H27" s="217"/>
      <c r="I27" s="256"/>
      <c r="J27" s="249"/>
      <c r="K27" s="205"/>
    </row>
    <row r="28" spans="2:11" ht="15" customHeight="1">
      <c r="B28" s="217"/>
      <c r="D28" s="202"/>
      <c r="E28" s="438"/>
      <c r="F28" s="417"/>
      <c r="G28" s="347" t="s">
        <v>1311</v>
      </c>
      <c r="H28" s="217"/>
      <c r="I28" s="256"/>
      <c r="J28" s="249"/>
      <c r="K28" s="205"/>
    </row>
    <row r="29" spans="2:11" ht="15" customHeight="1">
      <c r="B29" s="217"/>
      <c r="D29" s="202"/>
      <c r="E29" s="418" t="s">
        <v>1314</v>
      </c>
      <c r="F29" s="419" t="s">
        <v>1315</v>
      </c>
      <c r="G29" s="347" t="s">
        <v>1310</v>
      </c>
      <c r="H29" s="217"/>
      <c r="I29" s="256"/>
      <c r="J29" s="249"/>
      <c r="K29" s="203"/>
    </row>
    <row r="30" spans="2:11" ht="15" customHeight="1">
      <c r="B30" s="217"/>
      <c r="D30" s="202"/>
      <c r="E30" s="418"/>
      <c r="F30" s="420"/>
      <c r="G30" s="347" t="s">
        <v>1311</v>
      </c>
      <c r="H30" s="217"/>
      <c r="I30" s="256"/>
      <c r="J30" s="249"/>
      <c r="K30" s="203"/>
    </row>
    <row r="31" spans="2:11" ht="15" customHeight="1">
      <c r="B31" s="217"/>
      <c r="D31" s="202"/>
      <c r="E31" s="418" t="s">
        <v>1316</v>
      </c>
      <c r="F31" s="419" t="s">
        <v>1317</v>
      </c>
      <c r="G31" s="347" t="s">
        <v>1310</v>
      </c>
      <c r="H31" s="217"/>
      <c r="I31" s="256"/>
      <c r="J31" s="249"/>
      <c r="K31" s="203"/>
    </row>
    <row r="32" spans="2:11" ht="15" customHeight="1">
      <c r="B32" s="217"/>
      <c r="D32" s="202"/>
      <c r="E32" s="418"/>
      <c r="F32" s="420"/>
      <c r="G32" s="347" t="s">
        <v>1311</v>
      </c>
      <c r="H32" s="217"/>
      <c r="I32" s="256"/>
      <c r="J32" s="249"/>
      <c r="K32" s="203"/>
    </row>
    <row r="33" spans="2:11" ht="15" customHeight="1">
      <c r="B33" s="217"/>
      <c r="D33" s="202"/>
      <c r="E33" s="418" t="s">
        <v>1318</v>
      </c>
      <c r="F33" s="419" t="s">
        <v>432</v>
      </c>
      <c r="G33" s="347" t="s">
        <v>1310</v>
      </c>
      <c r="H33" s="217"/>
      <c r="I33" s="256"/>
      <c r="J33" s="249"/>
      <c r="K33" s="203"/>
    </row>
    <row r="34" spans="2:11" ht="15" customHeight="1">
      <c r="B34" s="217"/>
      <c r="D34" s="202"/>
      <c r="E34" s="418"/>
      <c r="F34" s="420"/>
      <c r="G34" s="347" t="s">
        <v>1311</v>
      </c>
      <c r="H34" s="217"/>
      <c r="I34" s="256"/>
      <c r="J34" s="249"/>
      <c r="K34" s="203"/>
    </row>
    <row r="35" spans="2:11" ht="15" customHeight="1">
      <c r="B35" s="254"/>
      <c r="D35" s="202"/>
      <c r="E35" s="418" t="s">
        <v>1320</v>
      </c>
      <c r="F35" s="416" t="s">
        <v>1319</v>
      </c>
      <c r="G35" s="347" t="s">
        <v>1310</v>
      </c>
      <c r="H35" s="254"/>
      <c r="I35" s="256"/>
      <c r="J35" s="249"/>
      <c r="K35" s="203"/>
    </row>
    <row r="36" spans="2:11" ht="15" customHeight="1">
      <c r="B36" s="254"/>
      <c r="D36" s="202"/>
      <c r="E36" s="418"/>
      <c r="F36" s="417"/>
      <c r="G36" s="347" t="s">
        <v>1311</v>
      </c>
      <c r="H36" s="254"/>
      <c r="I36" s="256"/>
      <c r="J36" s="249"/>
      <c r="K36" s="203"/>
    </row>
    <row r="37" spans="2:11" ht="15" customHeight="1">
      <c r="B37" s="217"/>
      <c r="D37" s="202"/>
      <c r="E37" s="418" t="s">
        <v>1321</v>
      </c>
      <c r="F37" s="416" t="s">
        <v>433</v>
      </c>
      <c r="G37" s="347" t="s">
        <v>1310</v>
      </c>
      <c r="H37" s="217"/>
      <c r="I37" s="256"/>
      <c r="J37" s="249"/>
      <c r="K37" s="203"/>
    </row>
    <row r="38" spans="2:11" ht="15" customHeight="1">
      <c r="B38" s="217"/>
      <c r="D38" s="202"/>
      <c r="E38" s="418"/>
      <c r="F38" s="417"/>
      <c r="G38" s="347" t="s">
        <v>1311</v>
      </c>
      <c r="H38" s="217"/>
      <c r="I38" s="256"/>
      <c r="J38" s="249"/>
      <c r="K38" s="203"/>
    </row>
    <row r="39" spans="2:11" ht="15" customHeight="1">
      <c r="B39" s="217"/>
      <c r="D39" s="202"/>
      <c r="E39" s="418" t="s">
        <v>1322</v>
      </c>
      <c r="F39" s="416" t="s">
        <v>434</v>
      </c>
      <c r="G39" s="347" t="s">
        <v>1310</v>
      </c>
      <c r="H39" s="217"/>
      <c r="I39" s="256"/>
      <c r="J39" s="249"/>
      <c r="K39" s="203"/>
    </row>
    <row r="40" spans="2:11" ht="15" customHeight="1">
      <c r="B40" s="217"/>
      <c r="D40" s="202"/>
      <c r="E40" s="418"/>
      <c r="F40" s="417"/>
      <c r="G40" s="347" t="s">
        <v>1311</v>
      </c>
      <c r="H40" s="217"/>
      <c r="I40" s="256"/>
      <c r="J40" s="249"/>
      <c r="K40" s="203"/>
    </row>
    <row r="41" spans="2:11" ht="15" customHeight="1">
      <c r="B41" s="217"/>
      <c r="D41" s="251"/>
      <c r="E41" s="418" t="s">
        <v>1324</v>
      </c>
      <c r="F41" s="416" t="s">
        <v>435</v>
      </c>
      <c r="G41" s="347" t="s">
        <v>1310</v>
      </c>
      <c r="H41" s="217"/>
      <c r="I41" s="259"/>
      <c r="J41" s="249"/>
      <c r="K41" s="203"/>
    </row>
    <row r="42" spans="2:11" ht="15" customHeight="1">
      <c r="B42" s="217"/>
      <c r="D42" s="204"/>
      <c r="E42" s="418"/>
      <c r="F42" s="417"/>
      <c r="G42" s="347" t="s">
        <v>1311</v>
      </c>
      <c r="H42" s="217"/>
      <c r="I42" s="259"/>
      <c r="J42" s="249"/>
      <c r="K42" s="203"/>
    </row>
    <row r="43" spans="2:11" ht="15" customHeight="1">
      <c r="B43" s="217"/>
      <c r="D43" s="251"/>
      <c r="E43" s="418" t="s">
        <v>429</v>
      </c>
      <c r="F43" s="416" t="s">
        <v>436</v>
      </c>
      <c r="G43" s="347" t="s">
        <v>1310</v>
      </c>
      <c r="H43" s="217"/>
      <c r="I43" s="259"/>
      <c r="J43" s="249"/>
      <c r="K43" s="203"/>
    </row>
    <row r="44" spans="2:11" ht="15" customHeight="1">
      <c r="B44" s="217"/>
      <c r="D44" s="204"/>
      <c r="E44" s="418"/>
      <c r="F44" s="417"/>
      <c r="G44" s="347" t="s">
        <v>1311</v>
      </c>
      <c r="H44" s="217"/>
      <c r="I44" s="259"/>
      <c r="J44" s="249"/>
      <c r="K44" s="203"/>
    </row>
    <row r="45" spans="2:11" ht="15" customHeight="1">
      <c r="B45" s="254"/>
      <c r="D45" s="251"/>
      <c r="E45" s="418" t="s">
        <v>430</v>
      </c>
      <c r="F45" s="416" t="s">
        <v>437</v>
      </c>
      <c r="G45" s="347" t="s">
        <v>1310</v>
      </c>
      <c r="H45" s="254"/>
      <c r="I45" s="259"/>
      <c r="J45" s="249"/>
      <c r="K45" s="203"/>
    </row>
    <row r="46" spans="2:11" ht="15" customHeight="1">
      <c r="B46" s="254"/>
      <c r="D46" s="204"/>
      <c r="E46" s="418"/>
      <c r="F46" s="417"/>
      <c r="G46" s="347" t="s">
        <v>1311</v>
      </c>
      <c r="H46" s="254"/>
      <c r="I46" s="259"/>
      <c r="J46" s="249"/>
      <c r="K46" s="203"/>
    </row>
    <row r="47" spans="2:11" ht="15" customHeight="1">
      <c r="B47" s="217"/>
      <c r="D47" s="251"/>
      <c r="E47" s="418" t="s">
        <v>431</v>
      </c>
      <c r="F47" s="419" t="s">
        <v>1323</v>
      </c>
      <c r="G47" s="347" t="s">
        <v>1310</v>
      </c>
      <c r="H47" s="217"/>
      <c r="I47" s="259"/>
      <c r="J47" s="249"/>
      <c r="K47" s="203"/>
    </row>
    <row r="48" spans="2:11" ht="15" customHeight="1">
      <c r="B48" s="217"/>
      <c r="D48" s="204"/>
      <c r="E48" s="418"/>
      <c r="F48" s="420"/>
      <c r="G48" s="347" t="s">
        <v>1311</v>
      </c>
      <c r="H48" s="217"/>
      <c r="I48" s="259"/>
      <c r="J48" s="249"/>
      <c r="K48" s="203"/>
    </row>
    <row r="49" spans="2:11" ht="15" customHeight="1">
      <c r="B49" s="218"/>
      <c r="D49" s="202"/>
      <c r="E49" s="276"/>
      <c r="F49" s="250" t="s">
        <v>1325</v>
      </c>
      <c r="G49" s="246"/>
      <c r="H49" s="246"/>
      <c r="I49" s="256"/>
      <c r="J49" s="249"/>
      <c r="K49" s="203"/>
    </row>
    <row r="50" spans="2:11" ht="15" customHeight="1" thickBot="1">
      <c r="B50" s="248" t="s">
        <v>1326</v>
      </c>
      <c r="D50" s="194"/>
      <c r="E50" s="278"/>
      <c r="F50" s="247"/>
      <c r="G50" s="247"/>
      <c r="H50" s="247"/>
      <c r="I50" s="257"/>
      <c r="J50" s="252"/>
      <c r="K50" s="203"/>
    </row>
    <row r="51" spans="4:11" ht="11.25">
      <c r="D51" s="194"/>
      <c r="E51" s="206"/>
      <c r="F51" s="207"/>
      <c r="G51" s="207"/>
      <c r="H51" s="207"/>
      <c r="K51" s="203"/>
    </row>
    <row r="52" spans="4:11" ht="11.25" customHeight="1">
      <c r="D52" s="194"/>
      <c r="E52" s="324" t="s">
        <v>0</v>
      </c>
      <c r="F52" s="323"/>
      <c r="G52" s="323"/>
      <c r="H52" s="323"/>
      <c r="I52" s="323"/>
      <c r="J52" s="323"/>
      <c r="K52" s="208"/>
    </row>
    <row r="53" spans="4:11" ht="11.25">
      <c r="D53" s="209"/>
      <c r="E53" s="210"/>
      <c r="F53" s="210"/>
      <c r="G53" s="210"/>
      <c r="H53" s="210"/>
      <c r="I53" s="210"/>
      <c r="J53" s="210"/>
      <c r="K53" s="211"/>
    </row>
  </sheetData>
  <sheetProtection password="FA9C" sheet="1" objects="1" scenarios="1" formatColumns="0" formatRows="0"/>
  <mergeCells count="41">
    <mergeCell ref="E31:E32"/>
    <mergeCell ref="E47:E48"/>
    <mergeCell ref="F47:F48"/>
    <mergeCell ref="E41:E42"/>
    <mergeCell ref="F41:F42"/>
    <mergeCell ref="E43:E44"/>
    <mergeCell ref="F43:F44"/>
    <mergeCell ref="E45:E46"/>
    <mergeCell ref="F45:F46"/>
    <mergeCell ref="E39:E40"/>
    <mergeCell ref="F17:G17"/>
    <mergeCell ref="F18:G18"/>
    <mergeCell ref="F14:G14"/>
    <mergeCell ref="F25:F26"/>
    <mergeCell ref="I12:J12"/>
    <mergeCell ref="E9:J9"/>
    <mergeCell ref="E10:J10"/>
    <mergeCell ref="F31:F32"/>
    <mergeCell ref="F21:G21"/>
    <mergeCell ref="F22:G22"/>
    <mergeCell ref="F24:G24"/>
    <mergeCell ref="E27:E28"/>
    <mergeCell ref="F19:G19"/>
    <mergeCell ref="F15:G15"/>
    <mergeCell ref="F39:F40"/>
    <mergeCell ref="E33:E34"/>
    <mergeCell ref="F33:F34"/>
    <mergeCell ref="E37:E38"/>
    <mergeCell ref="F37:F38"/>
    <mergeCell ref="F35:F36"/>
    <mergeCell ref="E35:E36"/>
    <mergeCell ref="F27:F28"/>
    <mergeCell ref="E29:E30"/>
    <mergeCell ref="F29:F30"/>
    <mergeCell ref="F3:G3"/>
    <mergeCell ref="E5:E6"/>
    <mergeCell ref="F5:F6"/>
    <mergeCell ref="F12:G12"/>
    <mergeCell ref="F13:G13"/>
    <mergeCell ref="E25:E26"/>
    <mergeCell ref="F16:G16"/>
  </mergeCells>
  <dataValidations count="4">
    <dataValidation type="decimal" allowBlank="1" showInputMessage="1" showErrorMessage="1" sqref="B49 H18:H22 B41:B46 G23:H23 B20:B21 G20 B18 H3 H5:H6 H41:H49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5:B6 B22 B19 B3 B47:B48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9" location="'Г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ГВС инвестиции'!A1" tooltip="Добавить показатель эффективности" display="Добавить источники финансирования"/>
    <hyperlink ref="B50" location="'ГВС инвестиции'!A1" display="Удалить мероприятие"/>
    <hyperlink ref="F8" location="'Список листов'!A1" tooltip="Перейти на Список листов" display="Список листов"/>
    <hyperlink ref="F23" location="'ГВС инвестиции'!A1" tooltip="Добавить показатель эффективности" display="Добавить источники финансирования"/>
    <hyperlink ref="I12:J12" location="'ГВС инвестиции'!A1" display="Добав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9"/>
  <sheetViews>
    <sheetView showGridLines="0" zoomScale="90" zoomScaleNormal="90" zoomScalePageLayoutView="0" workbookViewId="0" topLeftCell="E25">
      <selection activeCell="H66" sqref="H66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hidden="1" customWidth="1"/>
    <col min="5" max="5" width="6.57421875" style="80" customWidth="1"/>
    <col min="6" max="6" width="50.140625" style="80" customWidth="1"/>
    <col min="7" max="7" width="10.140625" style="80" customWidth="1"/>
    <col min="8" max="8" width="24.851562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3" t="s">
        <v>1205</v>
      </c>
      <c r="G8" s="228"/>
      <c r="H8" s="213"/>
      <c r="I8" s="215"/>
    </row>
    <row r="9" spans="4:9" ht="23.25" customHeight="1">
      <c r="D9" s="197"/>
      <c r="E9" s="430" t="s">
        <v>404</v>
      </c>
      <c r="F9" s="431"/>
      <c r="G9" s="431"/>
      <c r="H9" s="432"/>
      <c r="I9" s="198"/>
    </row>
    <row r="10" spans="4:9" ht="12" thickBot="1">
      <c r="D10" s="197"/>
      <c r="E10" s="433" t="str">
        <f>IF(org="","",IF(fil="",org,org&amp;" ("&amp;fil&amp;")"))</f>
        <v>ОГЭ ОИЯИ</v>
      </c>
      <c r="F10" s="434"/>
      <c r="G10" s="434"/>
      <c r="H10" s="435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34.5" thickBot="1">
      <c r="D12" s="197"/>
      <c r="E12" s="260" t="s">
        <v>428</v>
      </c>
      <c r="F12" s="261" t="s">
        <v>1292</v>
      </c>
      <c r="G12" s="261" t="s">
        <v>1091</v>
      </c>
      <c r="H12" s="281" t="s">
        <v>1293</v>
      </c>
      <c r="I12" s="196"/>
    </row>
    <row r="13" spans="4:9" ht="12" thickBot="1">
      <c r="D13" s="197"/>
      <c r="E13" s="285">
        <v>1</v>
      </c>
      <c r="F13" s="286">
        <f>E13+1</f>
        <v>2</v>
      </c>
      <c r="G13" s="286">
        <f>F13+1</f>
        <v>3</v>
      </c>
      <c r="H13" s="287">
        <f>G13+1</f>
        <v>4</v>
      </c>
      <c r="I13" s="196"/>
    </row>
    <row r="14" spans="4:9" ht="22.5" customHeight="1">
      <c r="D14" s="202"/>
      <c r="E14" s="282" t="s">
        <v>1</v>
      </c>
      <c r="F14" s="283" t="s">
        <v>58</v>
      </c>
      <c r="G14" s="284" t="s">
        <v>2</v>
      </c>
      <c r="H14" s="320" t="str">
        <f>IF(activity="","",activity)</f>
        <v>Поставка горячей воды</v>
      </c>
      <c r="I14" s="196"/>
    </row>
    <row r="15" spans="4:9" ht="15" customHeight="1">
      <c r="D15" s="202"/>
      <c r="E15" s="275" t="s">
        <v>3</v>
      </c>
      <c r="F15" s="229" t="s">
        <v>57</v>
      </c>
      <c r="G15" s="230" t="s">
        <v>1089</v>
      </c>
      <c r="H15" s="266">
        <f>83.36*120+86.02*620</f>
        <v>63335.59999999999</v>
      </c>
      <c r="I15" s="196"/>
    </row>
    <row r="16" spans="4:9" ht="33.75">
      <c r="D16" s="202"/>
      <c r="E16" s="275" t="s">
        <v>4</v>
      </c>
      <c r="F16" s="229" t="s">
        <v>137</v>
      </c>
      <c r="G16" s="230" t="s">
        <v>1089</v>
      </c>
      <c r="H16" s="267">
        <f>SUM(H17:H19,H23,H24,H27:H31,H34,H37,H44:H45)</f>
        <v>61683.3438</v>
      </c>
      <c r="I16" s="196"/>
    </row>
    <row r="17" spans="4:9" ht="22.5">
      <c r="D17" s="202"/>
      <c r="E17" s="275" t="s">
        <v>1118</v>
      </c>
      <c r="F17" s="192" t="s">
        <v>138</v>
      </c>
      <c r="G17" s="230" t="s">
        <v>1089</v>
      </c>
      <c r="H17" s="266">
        <v>0</v>
      </c>
      <c r="I17" s="196"/>
    </row>
    <row r="18" spans="4:9" ht="33.75">
      <c r="D18" s="202"/>
      <c r="E18" s="275" t="s">
        <v>5</v>
      </c>
      <c r="F18" s="192" t="s">
        <v>139</v>
      </c>
      <c r="G18" s="230" t="s">
        <v>1089</v>
      </c>
      <c r="H18" s="266">
        <f>740*0.0591*1195.7</f>
        <v>52292.743800000004</v>
      </c>
      <c r="I18" s="196"/>
    </row>
    <row r="19" spans="4:9" ht="15" customHeight="1">
      <c r="D19" s="202"/>
      <c r="E19" s="275" t="s">
        <v>7</v>
      </c>
      <c r="F19" s="192" t="s">
        <v>105</v>
      </c>
      <c r="G19" s="230" t="s">
        <v>1089</v>
      </c>
      <c r="H19" s="266">
        <v>0</v>
      </c>
      <c r="I19" s="196"/>
    </row>
    <row r="20" spans="4:9" ht="15" customHeight="1">
      <c r="D20" s="202"/>
      <c r="E20" s="275" t="s">
        <v>8</v>
      </c>
      <c r="F20" s="231" t="s">
        <v>140</v>
      </c>
      <c r="G20" s="230" t="s">
        <v>1089</v>
      </c>
      <c r="H20" s="266">
        <v>0</v>
      </c>
      <c r="I20" s="196"/>
    </row>
    <row r="21" spans="4:9" ht="15" customHeight="1">
      <c r="D21" s="202"/>
      <c r="E21" s="275" t="s">
        <v>106</v>
      </c>
      <c r="F21" s="231" t="s">
        <v>141</v>
      </c>
      <c r="G21" s="230" t="s">
        <v>1089</v>
      </c>
      <c r="H21" s="266">
        <v>0</v>
      </c>
      <c r="I21" s="196"/>
    </row>
    <row r="22" spans="4:9" ht="15" customHeight="1">
      <c r="D22" s="202"/>
      <c r="E22" s="275" t="s">
        <v>107</v>
      </c>
      <c r="F22" s="231" t="s">
        <v>142</v>
      </c>
      <c r="G22" s="230" t="s">
        <v>1089</v>
      </c>
      <c r="H22" s="266">
        <v>0</v>
      </c>
      <c r="I22" s="196"/>
    </row>
    <row r="23" spans="4:9" ht="33.75">
      <c r="D23" s="202"/>
      <c r="E23" s="275" t="s">
        <v>9</v>
      </c>
      <c r="F23" s="192" t="s">
        <v>143</v>
      </c>
      <c r="G23" s="230" t="s">
        <v>1089</v>
      </c>
      <c r="H23" s="266">
        <f>740*12.69</f>
        <v>9390.6</v>
      </c>
      <c r="I23" s="196"/>
    </row>
    <row r="24" spans="4:9" ht="33.75">
      <c r="D24" s="202"/>
      <c r="E24" s="275" t="s">
        <v>10</v>
      </c>
      <c r="F24" s="192" t="s">
        <v>60</v>
      </c>
      <c r="G24" s="230" t="s">
        <v>1089</v>
      </c>
      <c r="H24" s="266">
        <v>0</v>
      </c>
      <c r="I24" s="196"/>
    </row>
    <row r="25" spans="4:9" ht="15" customHeight="1">
      <c r="D25" s="202"/>
      <c r="E25" s="275" t="s">
        <v>108</v>
      </c>
      <c r="F25" s="231" t="s">
        <v>405</v>
      </c>
      <c r="G25" s="230" t="s">
        <v>6</v>
      </c>
      <c r="H25" s="267">
        <f>nerr(H24/H26)</f>
        <v>0</v>
      </c>
      <c r="I25" s="196"/>
    </row>
    <row r="26" spans="4:9" ht="15" customHeight="1">
      <c r="D26" s="202"/>
      <c r="E26" s="275" t="s">
        <v>109</v>
      </c>
      <c r="F26" s="231" t="s">
        <v>59</v>
      </c>
      <c r="G26" s="230" t="s">
        <v>110</v>
      </c>
      <c r="H26" s="268">
        <v>0</v>
      </c>
      <c r="I26" s="196"/>
    </row>
    <row r="27" spans="4:9" ht="22.5">
      <c r="D27" s="202"/>
      <c r="E27" s="275" t="s">
        <v>11</v>
      </c>
      <c r="F27" s="192" t="s">
        <v>61</v>
      </c>
      <c r="G27" s="230" t="s">
        <v>1089</v>
      </c>
      <c r="H27" s="266">
        <v>0</v>
      </c>
      <c r="I27" s="196"/>
    </row>
    <row r="28" spans="4:9" ht="22.5">
      <c r="D28" s="202"/>
      <c r="E28" s="275" t="s">
        <v>12</v>
      </c>
      <c r="F28" s="192" t="s">
        <v>62</v>
      </c>
      <c r="G28" s="230" t="s">
        <v>1089</v>
      </c>
      <c r="H28" s="266">
        <v>0</v>
      </c>
      <c r="I28" s="196"/>
    </row>
    <row r="29" spans="4:9" ht="22.5">
      <c r="D29" s="202"/>
      <c r="E29" s="275" t="s">
        <v>13</v>
      </c>
      <c r="F29" s="192" t="s">
        <v>63</v>
      </c>
      <c r="G29" s="230" t="s">
        <v>1089</v>
      </c>
      <c r="H29" s="266">
        <v>0</v>
      </c>
      <c r="I29" s="196"/>
    </row>
    <row r="30" spans="4:9" ht="22.5">
      <c r="D30" s="202"/>
      <c r="E30" s="275" t="s">
        <v>14</v>
      </c>
      <c r="F30" s="192" t="s">
        <v>64</v>
      </c>
      <c r="G30" s="230" t="s">
        <v>1089</v>
      </c>
      <c r="H30" s="266">
        <v>0</v>
      </c>
      <c r="I30" s="196"/>
    </row>
    <row r="31" spans="4:9" ht="15" customHeight="1">
      <c r="D31" s="202"/>
      <c r="E31" s="275" t="s">
        <v>15</v>
      </c>
      <c r="F31" s="192" t="s">
        <v>65</v>
      </c>
      <c r="G31" s="230" t="s">
        <v>1089</v>
      </c>
      <c r="H31" s="266">
        <v>0</v>
      </c>
      <c r="I31" s="196"/>
    </row>
    <row r="32" spans="4:9" ht="15" customHeight="1">
      <c r="D32" s="202"/>
      <c r="E32" s="275" t="s">
        <v>17</v>
      </c>
      <c r="F32" s="231" t="s">
        <v>66</v>
      </c>
      <c r="G32" s="230" t="s">
        <v>1089</v>
      </c>
      <c r="H32" s="266">
        <v>0</v>
      </c>
      <c r="I32" s="196"/>
    </row>
    <row r="33" spans="4:9" ht="15" customHeight="1">
      <c r="D33" s="202"/>
      <c r="E33" s="275" t="s">
        <v>18</v>
      </c>
      <c r="F33" s="231" t="s">
        <v>67</v>
      </c>
      <c r="G33" s="230" t="s">
        <v>1089</v>
      </c>
      <c r="H33" s="266">
        <v>0</v>
      </c>
      <c r="I33" s="196"/>
    </row>
    <row r="34" spans="4:9" ht="15" customHeight="1">
      <c r="D34" s="202"/>
      <c r="E34" s="275" t="s">
        <v>19</v>
      </c>
      <c r="F34" s="192" t="s">
        <v>68</v>
      </c>
      <c r="G34" s="230" t="s">
        <v>1089</v>
      </c>
      <c r="H34" s="266">
        <v>0</v>
      </c>
      <c r="I34" s="196"/>
    </row>
    <row r="35" spans="4:9" ht="15" customHeight="1">
      <c r="D35" s="202"/>
      <c r="E35" s="275" t="s">
        <v>111</v>
      </c>
      <c r="F35" s="231" t="s">
        <v>66</v>
      </c>
      <c r="G35" s="230" t="s">
        <v>1089</v>
      </c>
      <c r="H35" s="266">
        <v>0</v>
      </c>
      <c r="I35" s="196"/>
    </row>
    <row r="36" spans="4:9" ht="15" customHeight="1">
      <c r="D36" s="202"/>
      <c r="E36" s="275" t="s">
        <v>112</v>
      </c>
      <c r="F36" s="231" t="s">
        <v>67</v>
      </c>
      <c r="G36" s="230" t="s">
        <v>1089</v>
      </c>
      <c r="H36" s="266">
        <v>0</v>
      </c>
      <c r="I36" s="196"/>
    </row>
    <row r="37" spans="4:9" ht="22.5">
      <c r="D37" s="202"/>
      <c r="E37" s="275" t="s">
        <v>113</v>
      </c>
      <c r="F37" s="192" t="s">
        <v>16</v>
      </c>
      <c r="G37" s="230" t="s">
        <v>1089</v>
      </c>
      <c r="H37" s="266">
        <v>0</v>
      </c>
      <c r="I37" s="196"/>
    </row>
    <row r="38" spans="4:9" ht="15" customHeight="1">
      <c r="D38" s="202"/>
      <c r="E38" s="275" t="s">
        <v>114</v>
      </c>
      <c r="F38" s="231" t="s">
        <v>69</v>
      </c>
      <c r="G38" s="230" t="s">
        <v>1089</v>
      </c>
      <c r="H38" s="266">
        <v>0</v>
      </c>
      <c r="I38" s="196"/>
    </row>
    <row r="39" spans="4:9" ht="15" customHeight="1">
      <c r="D39" s="202"/>
      <c r="E39" s="275" t="s">
        <v>115</v>
      </c>
      <c r="F39" s="231" t="s">
        <v>144</v>
      </c>
      <c r="G39" s="230" t="s">
        <v>1089</v>
      </c>
      <c r="H39" s="266">
        <v>0</v>
      </c>
      <c r="I39" s="196"/>
    </row>
    <row r="40" spans="4:9" ht="15" customHeight="1">
      <c r="D40" s="202"/>
      <c r="E40" s="275" t="s">
        <v>116</v>
      </c>
      <c r="F40" s="231" t="s">
        <v>70</v>
      </c>
      <c r="G40" s="230" t="s">
        <v>1089</v>
      </c>
      <c r="H40" s="266">
        <v>0</v>
      </c>
      <c r="I40" s="196"/>
    </row>
    <row r="41" spans="4:9" ht="15" customHeight="1">
      <c r="D41" s="202"/>
      <c r="E41" s="275" t="s">
        <v>117</v>
      </c>
      <c r="F41" s="231" t="s">
        <v>71</v>
      </c>
      <c r="G41" s="230" t="s">
        <v>6</v>
      </c>
      <c r="H41" s="266">
        <v>0</v>
      </c>
      <c r="I41" s="196"/>
    </row>
    <row r="42" spans="4:9" ht="22.5">
      <c r="D42" s="202"/>
      <c r="E42" s="275" t="s">
        <v>118</v>
      </c>
      <c r="F42" s="231" t="s">
        <v>72</v>
      </c>
      <c r="G42" s="230" t="s">
        <v>119</v>
      </c>
      <c r="H42" s="269">
        <v>0</v>
      </c>
      <c r="I42" s="196"/>
    </row>
    <row r="43" spans="4:9" ht="22.5">
      <c r="D43" s="202"/>
      <c r="E43" s="275" t="s">
        <v>120</v>
      </c>
      <c r="F43" s="231" t="s">
        <v>73</v>
      </c>
      <c r="G43" s="230" t="s">
        <v>1089</v>
      </c>
      <c r="H43" s="266">
        <v>0</v>
      </c>
      <c r="I43" s="196"/>
    </row>
    <row r="44" spans="4:9" ht="45">
      <c r="D44" s="202"/>
      <c r="E44" s="275" t="s">
        <v>121</v>
      </c>
      <c r="F44" s="192" t="s">
        <v>35</v>
      </c>
      <c r="G44" s="230" t="s">
        <v>1089</v>
      </c>
      <c r="H44" s="266">
        <v>0</v>
      </c>
      <c r="I44" s="196"/>
    </row>
    <row r="45" spans="4:9" ht="15" customHeight="1">
      <c r="D45" s="224"/>
      <c r="E45" s="279"/>
      <c r="F45" s="346" t="s">
        <v>20</v>
      </c>
      <c r="G45" s="234"/>
      <c r="H45" s="270"/>
      <c r="I45" s="196"/>
    </row>
    <row r="46" spans="4:9" ht="22.5">
      <c r="D46" s="202"/>
      <c r="E46" s="275" t="s">
        <v>21</v>
      </c>
      <c r="F46" s="229" t="s">
        <v>77</v>
      </c>
      <c r="G46" s="230" t="s">
        <v>1089</v>
      </c>
      <c r="H46" s="266">
        <f>H15-H16</f>
        <v>1652.256199999989</v>
      </c>
      <c r="I46" s="196"/>
    </row>
    <row r="47" spans="4:9" ht="15" customHeight="1">
      <c r="D47" s="202"/>
      <c r="E47" s="275" t="s">
        <v>1301</v>
      </c>
      <c r="F47" s="229" t="s">
        <v>78</v>
      </c>
      <c r="G47" s="230" t="s">
        <v>1089</v>
      </c>
      <c r="H47" s="266">
        <f>H46*0.8</f>
        <v>1321.8049599999913</v>
      </c>
      <c r="I47" s="196"/>
    </row>
    <row r="48" spans="4:9" ht="45">
      <c r="D48" s="202"/>
      <c r="E48" s="275" t="s">
        <v>1303</v>
      </c>
      <c r="F48" s="192" t="s">
        <v>122</v>
      </c>
      <c r="G48" s="230" t="s">
        <v>1089</v>
      </c>
      <c r="H48" s="266">
        <v>0</v>
      </c>
      <c r="I48" s="196"/>
    </row>
    <row r="49" spans="4:9" ht="15" customHeight="1">
      <c r="D49" s="202"/>
      <c r="E49" s="275" t="s">
        <v>1304</v>
      </c>
      <c r="F49" s="229" t="s">
        <v>136</v>
      </c>
      <c r="G49" s="230" t="s">
        <v>22</v>
      </c>
      <c r="H49" s="267">
        <f>SUM(H50:H51)</f>
        <v>0</v>
      </c>
      <c r="I49" s="196"/>
    </row>
    <row r="50" spans="4:9" ht="15" customHeight="1">
      <c r="D50" s="202"/>
      <c r="E50" s="275" t="s">
        <v>1306</v>
      </c>
      <c r="F50" s="192" t="s">
        <v>140</v>
      </c>
      <c r="G50" s="230" t="s">
        <v>22</v>
      </c>
      <c r="H50" s="266">
        <v>0</v>
      </c>
      <c r="I50" s="196"/>
    </row>
    <row r="51" spans="4:9" ht="15" customHeight="1">
      <c r="D51" s="202"/>
      <c r="E51" s="275" t="s">
        <v>123</v>
      </c>
      <c r="F51" s="192" t="s">
        <v>141</v>
      </c>
      <c r="G51" s="230" t="s">
        <v>22</v>
      </c>
      <c r="H51" s="266">
        <v>0</v>
      </c>
      <c r="I51" s="196"/>
    </row>
    <row r="52" spans="4:9" ht="33.75">
      <c r="D52" s="202"/>
      <c r="E52" s="275" t="s">
        <v>1307</v>
      </c>
      <c r="F52" s="229" t="s">
        <v>145</v>
      </c>
      <c r="G52" s="230" t="s">
        <v>22</v>
      </c>
      <c r="H52" s="266">
        <v>740</v>
      </c>
      <c r="I52" s="196"/>
    </row>
    <row r="53" spans="4:9" ht="22.5">
      <c r="D53" s="202"/>
      <c r="E53" s="275" t="s">
        <v>23</v>
      </c>
      <c r="F53" s="229" t="s">
        <v>146</v>
      </c>
      <c r="G53" s="230" t="s">
        <v>124</v>
      </c>
      <c r="H53" s="268">
        <v>0</v>
      </c>
      <c r="I53" s="196"/>
    </row>
    <row r="54" spans="4:9" ht="33.75">
      <c r="D54" s="202"/>
      <c r="E54" s="275" t="s">
        <v>1291</v>
      </c>
      <c r="F54" s="229" t="s">
        <v>147</v>
      </c>
      <c r="G54" s="230" t="s">
        <v>124</v>
      </c>
      <c r="H54" s="268">
        <f>0.0591*H52</f>
        <v>43.734</v>
      </c>
      <c r="I54" s="196"/>
    </row>
    <row r="55" spans="4:9" ht="30.75" customHeight="1">
      <c r="D55" s="202"/>
      <c r="E55" s="275" t="s">
        <v>25</v>
      </c>
      <c r="F55" s="229" t="s">
        <v>148</v>
      </c>
      <c r="G55" s="230" t="s">
        <v>124</v>
      </c>
      <c r="H55" s="344">
        <f>SUM(H56:H57)</f>
        <v>43.734</v>
      </c>
      <c r="I55" s="196"/>
    </row>
    <row r="56" spans="4:9" ht="15" customHeight="1">
      <c r="D56" s="202"/>
      <c r="E56" s="275" t="s">
        <v>125</v>
      </c>
      <c r="F56" s="192" t="s">
        <v>149</v>
      </c>
      <c r="G56" s="230" t="s">
        <v>124</v>
      </c>
      <c r="H56" s="268">
        <f>0.588*H54</f>
        <v>25.715592</v>
      </c>
      <c r="I56" s="196"/>
    </row>
    <row r="57" spans="4:9" ht="15" customHeight="1">
      <c r="D57" s="202"/>
      <c r="E57" s="275" t="s">
        <v>126</v>
      </c>
      <c r="F57" s="192" t="s">
        <v>150</v>
      </c>
      <c r="G57" s="230" t="s">
        <v>124</v>
      </c>
      <c r="H57" s="268">
        <f>H54-H56</f>
        <v>18.018408</v>
      </c>
      <c r="I57" s="196"/>
    </row>
    <row r="58" spans="4:9" ht="22.5">
      <c r="D58" s="202"/>
      <c r="E58" s="275" t="s">
        <v>26</v>
      </c>
      <c r="F58" s="229" t="s">
        <v>127</v>
      </c>
      <c r="G58" s="230" t="s">
        <v>22</v>
      </c>
      <c r="H58" s="266">
        <v>740</v>
      </c>
      <c r="I58" s="196"/>
    </row>
    <row r="59" spans="4:9" ht="15" customHeight="1">
      <c r="D59" s="202"/>
      <c r="E59" s="275" t="s">
        <v>128</v>
      </c>
      <c r="F59" s="192" t="s">
        <v>149</v>
      </c>
      <c r="G59" s="230" t="s">
        <v>22</v>
      </c>
      <c r="H59" s="266">
        <f>0.588*H58</f>
        <v>435.11999999999995</v>
      </c>
      <c r="I59" s="196"/>
    </row>
    <row r="60" spans="4:9" ht="15" customHeight="1">
      <c r="D60" s="202"/>
      <c r="E60" s="275" t="s">
        <v>129</v>
      </c>
      <c r="F60" s="192" t="s">
        <v>150</v>
      </c>
      <c r="G60" s="230" t="s">
        <v>22</v>
      </c>
      <c r="H60" s="266">
        <f>H58-H59</f>
        <v>304.88000000000005</v>
      </c>
      <c r="I60" s="196"/>
    </row>
    <row r="61" spans="4:9" ht="15" customHeight="1">
      <c r="D61" s="202"/>
      <c r="E61" s="275" t="s">
        <v>27</v>
      </c>
      <c r="F61" s="233" t="s">
        <v>151</v>
      </c>
      <c r="G61" s="230" t="s">
        <v>130</v>
      </c>
      <c r="H61" s="266">
        <v>0</v>
      </c>
      <c r="I61" s="196"/>
    </row>
    <row r="62" spans="4:9" ht="15" customHeight="1">
      <c r="D62" s="202"/>
      <c r="E62" s="275" t="s">
        <v>28</v>
      </c>
      <c r="F62" s="233" t="s">
        <v>152</v>
      </c>
      <c r="G62" s="230" t="s">
        <v>131</v>
      </c>
      <c r="H62" s="268">
        <v>0</v>
      </c>
      <c r="I62" s="196"/>
    </row>
    <row r="63" spans="4:9" ht="22.5">
      <c r="D63" s="202"/>
      <c r="E63" s="275" t="s">
        <v>29</v>
      </c>
      <c r="F63" s="233" t="s">
        <v>153</v>
      </c>
      <c r="G63" s="230" t="s">
        <v>24</v>
      </c>
      <c r="H63" s="266">
        <v>0</v>
      </c>
      <c r="I63" s="196"/>
    </row>
    <row r="64" spans="4:9" ht="22.5">
      <c r="D64" s="202"/>
      <c r="E64" s="275" t="s">
        <v>132</v>
      </c>
      <c r="F64" s="233" t="s">
        <v>79</v>
      </c>
      <c r="G64" s="230" t="s">
        <v>119</v>
      </c>
      <c r="H64" s="269">
        <v>0</v>
      </c>
      <c r="I64" s="196"/>
    </row>
    <row r="65" spans="4:9" ht="33.75">
      <c r="D65" s="202"/>
      <c r="E65" s="275" t="s">
        <v>133</v>
      </c>
      <c r="F65" s="233" t="s">
        <v>154</v>
      </c>
      <c r="G65" s="230" t="s">
        <v>134</v>
      </c>
      <c r="H65" s="266">
        <v>0</v>
      </c>
      <c r="I65" s="196"/>
    </row>
    <row r="66" spans="4:9" ht="15" customHeight="1" thickBot="1">
      <c r="D66" s="202"/>
      <c r="E66" s="280" t="s">
        <v>135</v>
      </c>
      <c r="F66" s="271" t="s">
        <v>512</v>
      </c>
      <c r="G66" s="272"/>
      <c r="H66" s="288" t="s">
        <v>734</v>
      </c>
      <c r="I66" s="196"/>
    </row>
    <row r="67" spans="4:9" ht="11.25">
      <c r="D67" s="202"/>
      <c r="E67" s="225"/>
      <c r="F67" s="226"/>
      <c r="G67" s="227"/>
      <c r="H67" s="321"/>
      <c r="I67" s="196"/>
    </row>
    <row r="68" spans="4:9" ht="11.25">
      <c r="D68" s="194"/>
      <c r="E68" s="440" t="s">
        <v>0</v>
      </c>
      <c r="F68" s="440"/>
      <c r="G68" s="440"/>
      <c r="H68" s="440"/>
      <c r="I68" s="196"/>
    </row>
    <row r="69" spans="4:9" ht="11.25">
      <c r="D69" s="209"/>
      <c r="E69" s="210"/>
      <c r="F69" s="210"/>
      <c r="G69" s="210"/>
      <c r="H69" s="210"/>
      <c r="I69" s="211"/>
    </row>
  </sheetData>
  <sheetProtection password="FA9C" sheet="1" objects="1" scenarios="1" formatColumns="0" formatRows="0"/>
  <mergeCells count="3">
    <mergeCell ref="E9:H9"/>
    <mergeCell ref="E68:H68"/>
    <mergeCell ref="E10:H10"/>
  </mergeCells>
  <dataValidations count="5">
    <dataValidation type="textLength" operator="lessThanOrEqual" allowBlank="1" showInputMessage="1" showErrorMessage="1" sqref="H66:H67">
      <formula1>300</formula1>
    </dataValidation>
    <dataValidation type="decimal" allowBlank="1" showInputMessage="1" showErrorMessage="1" error="Значение должно быть действительным числом" sqref="H50:H54 H56:H65 H46:H48 H15 H17:H24 H27:H44">
      <formula1>-999999999</formula1>
      <formula2>999999999999</formula2>
    </dataValidation>
    <dataValidation type="decimal" allowBlank="1" showInputMessage="1" showErrorMessage="1" sqref="H49 H55 H16 H2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6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5" location="'Г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zoomScalePageLayoutView="0" workbookViewId="0" topLeftCell="F7">
      <selection activeCell="I43" sqref="I43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3" t="s">
        <v>1205</v>
      </c>
      <c r="G8" s="228"/>
      <c r="H8" s="228"/>
      <c r="I8" s="213"/>
      <c r="J8" s="239"/>
    </row>
    <row r="9" spans="4:10" ht="11.25">
      <c r="D9" s="197"/>
      <c r="E9" s="430" t="s">
        <v>80</v>
      </c>
      <c r="F9" s="431"/>
      <c r="G9" s="431"/>
      <c r="H9" s="431"/>
      <c r="I9" s="432"/>
      <c r="J9" s="240"/>
    </row>
    <row r="10" spans="4:10" ht="12" thickBot="1">
      <c r="D10" s="197"/>
      <c r="E10" s="433" t="str">
        <f>IF(org="","",IF(fil="",org,org&amp;" ("&amp;fil&amp;")"))</f>
        <v>ОГЭ ОИЯИ</v>
      </c>
      <c r="F10" s="434"/>
      <c r="G10" s="434"/>
      <c r="H10" s="434"/>
      <c r="I10" s="435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60" t="s">
        <v>428</v>
      </c>
      <c r="F12" s="425" t="s">
        <v>30</v>
      </c>
      <c r="G12" s="425"/>
      <c r="H12" s="261" t="s">
        <v>1091</v>
      </c>
      <c r="I12" s="281" t="s">
        <v>1293</v>
      </c>
      <c r="J12" s="241"/>
    </row>
    <row r="13" spans="4:10" ht="15" customHeight="1" thickBot="1">
      <c r="D13" s="197"/>
      <c r="E13" s="285">
        <v>1</v>
      </c>
      <c r="F13" s="445">
        <f>E13+1</f>
        <v>2</v>
      </c>
      <c r="G13" s="445"/>
      <c r="H13" s="286">
        <f>F13+1</f>
        <v>3</v>
      </c>
      <c r="I13" s="287">
        <f>H13+1</f>
        <v>4</v>
      </c>
      <c r="J13" s="241"/>
    </row>
    <row r="14" spans="4:10" ht="15" customHeight="1">
      <c r="D14" s="197"/>
      <c r="E14" s="297">
        <v>1</v>
      </c>
      <c r="F14" s="446" t="s">
        <v>31</v>
      </c>
      <c r="G14" s="446"/>
      <c r="H14" s="298"/>
      <c r="I14" s="267">
        <f>SUMIF(G15:G23,G15,I15:I23)</f>
        <v>0</v>
      </c>
      <c r="J14" s="241"/>
    </row>
    <row r="15" spans="4:10" ht="15" customHeight="1" hidden="1">
      <c r="D15" s="202"/>
      <c r="E15" s="418" t="s">
        <v>1134</v>
      </c>
      <c r="F15" s="444"/>
      <c r="G15" s="233" t="s">
        <v>32</v>
      </c>
      <c r="H15" s="230"/>
      <c r="I15" s="330"/>
      <c r="J15" s="242"/>
    </row>
    <row r="16" spans="4:10" ht="15" customHeight="1" hidden="1">
      <c r="D16" s="202"/>
      <c r="E16" s="418"/>
      <c r="F16" s="444"/>
      <c r="G16" s="233" t="s">
        <v>84</v>
      </c>
      <c r="H16" s="337"/>
      <c r="I16" s="338"/>
      <c r="J16" s="322"/>
    </row>
    <row r="17" spans="4:10" ht="15" customHeight="1" hidden="1">
      <c r="D17" s="202"/>
      <c r="E17" s="418"/>
      <c r="F17" s="444"/>
      <c r="G17" s="233" t="s">
        <v>83</v>
      </c>
      <c r="H17" s="230"/>
      <c r="I17" s="330"/>
      <c r="J17" s="322"/>
    </row>
    <row r="18" spans="4:10" ht="15" customHeight="1" hidden="1">
      <c r="D18" s="202"/>
      <c r="E18" s="418"/>
      <c r="F18" s="444"/>
      <c r="G18" s="233" t="s">
        <v>33</v>
      </c>
      <c r="H18" s="230"/>
      <c r="I18" s="339"/>
      <c r="J18" s="242"/>
    </row>
    <row r="19" spans="4:10" ht="15" customHeight="1">
      <c r="D19" s="383" t="s">
        <v>395</v>
      </c>
      <c r="E19" s="418" t="s">
        <v>478</v>
      </c>
      <c r="F19" s="441" t="s">
        <v>396</v>
      </c>
      <c r="G19" s="233" t="s">
        <v>32</v>
      </c>
      <c r="H19" s="230" t="s">
        <v>1089</v>
      </c>
      <c r="I19" s="266">
        <v>0</v>
      </c>
      <c r="J19" s="242"/>
    </row>
    <row r="20" spans="4:10" ht="15" customHeight="1">
      <c r="D20" s="202"/>
      <c r="E20" s="418"/>
      <c r="F20" s="441"/>
      <c r="G20" s="233" t="s">
        <v>84</v>
      </c>
      <c r="H20" s="289" t="s">
        <v>399</v>
      </c>
      <c r="I20" s="268">
        <v>0</v>
      </c>
      <c r="J20" s="322"/>
    </row>
    <row r="21" spans="4:10" ht="15" customHeight="1">
      <c r="D21" s="202"/>
      <c r="E21" s="418"/>
      <c r="F21" s="441"/>
      <c r="G21" s="233" t="s">
        <v>83</v>
      </c>
      <c r="H21" s="230" t="s">
        <v>1089</v>
      </c>
      <c r="I21" s="267">
        <f>IF(I20="",0,IF(I20=0,0,I19/I20))</f>
        <v>0</v>
      </c>
      <c r="J21" s="322"/>
    </row>
    <row r="22" spans="4:10" ht="15" customHeight="1">
      <c r="D22" s="202"/>
      <c r="E22" s="418"/>
      <c r="F22" s="441"/>
      <c r="G22" s="233" t="s">
        <v>33</v>
      </c>
      <c r="H22" s="230" t="s">
        <v>2</v>
      </c>
      <c r="I22" s="292" t="s">
        <v>400</v>
      </c>
      <c r="J22" s="242"/>
    </row>
    <row r="23" spans="4:10" ht="15" customHeight="1">
      <c r="D23" s="202"/>
      <c r="E23" s="335"/>
      <c r="F23" s="250" t="s">
        <v>20</v>
      </c>
      <c r="G23" s="290"/>
      <c r="H23" s="290"/>
      <c r="I23" s="293"/>
      <c r="J23" s="242"/>
    </row>
    <row r="24" spans="4:10" ht="15" customHeight="1">
      <c r="D24" s="197"/>
      <c r="E24" s="291">
        <v>2</v>
      </c>
      <c r="F24" s="443" t="s">
        <v>34</v>
      </c>
      <c r="G24" s="443"/>
      <c r="H24" s="235"/>
      <c r="I24" s="267">
        <f>SUMIF(G25:G33,G25,I25:I33)</f>
        <v>0</v>
      </c>
      <c r="J24" s="241"/>
    </row>
    <row r="25" spans="4:10" ht="15" customHeight="1" hidden="1">
      <c r="D25" s="202"/>
      <c r="E25" s="418" t="s">
        <v>103</v>
      </c>
      <c r="F25" s="444"/>
      <c r="G25" s="233" t="s">
        <v>32</v>
      </c>
      <c r="H25" s="230"/>
      <c r="I25" s="330"/>
      <c r="J25" s="242"/>
    </row>
    <row r="26" spans="4:10" ht="15" customHeight="1" hidden="1">
      <c r="D26" s="202"/>
      <c r="E26" s="418"/>
      <c r="F26" s="444"/>
      <c r="G26" s="233" t="s">
        <v>84</v>
      </c>
      <c r="H26" s="337"/>
      <c r="I26" s="338"/>
      <c r="J26" s="322"/>
    </row>
    <row r="27" spans="4:10" ht="15" customHeight="1" hidden="1">
      <c r="D27" s="202"/>
      <c r="E27" s="418"/>
      <c r="F27" s="444"/>
      <c r="G27" s="233" t="s">
        <v>83</v>
      </c>
      <c r="H27" s="230"/>
      <c r="I27" s="330"/>
      <c r="J27" s="322"/>
    </row>
    <row r="28" spans="4:10" ht="15" customHeight="1" hidden="1">
      <c r="D28" s="202"/>
      <c r="E28" s="418"/>
      <c r="F28" s="444"/>
      <c r="G28" s="233" t="s">
        <v>33</v>
      </c>
      <c r="H28" s="230"/>
      <c r="I28" s="339"/>
      <c r="J28" s="242"/>
    </row>
    <row r="29" spans="4:10" ht="15" customHeight="1">
      <c r="D29" s="383" t="s">
        <v>395</v>
      </c>
      <c r="E29" s="418" t="s">
        <v>519</v>
      </c>
      <c r="F29" s="441" t="s">
        <v>397</v>
      </c>
      <c r="G29" s="233" t="s">
        <v>32</v>
      </c>
      <c r="H29" s="230" t="s">
        <v>1089</v>
      </c>
      <c r="I29" s="266">
        <v>0</v>
      </c>
      <c r="J29" s="242"/>
    </row>
    <row r="30" spans="4:10" ht="15" customHeight="1">
      <c r="D30" s="202"/>
      <c r="E30" s="418"/>
      <c r="F30" s="441"/>
      <c r="G30" s="233" t="s">
        <v>84</v>
      </c>
      <c r="H30" s="289" t="s">
        <v>399</v>
      </c>
      <c r="I30" s="268">
        <v>0</v>
      </c>
      <c r="J30" s="322"/>
    </row>
    <row r="31" spans="4:10" ht="15" customHeight="1">
      <c r="D31" s="202"/>
      <c r="E31" s="418"/>
      <c r="F31" s="441"/>
      <c r="G31" s="233" t="s">
        <v>83</v>
      </c>
      <c r="H31" s="230" t="s">
        <v>1089</v>
      </c>
      <c r="I31" s="267">
        <f>IF(I30="",0,IF(I30=0,0,I29/I30))</f>
        <v>0</v>
      </c>
      <c r="J31" s="322"/>
    </row>
    <row r="32" spans="4:10" ht="15" customHeight="1">
      <c r="D32" s="202"/>
      <c r="E32" s="418"/>
      <c r="F32" s="441"/>
      <c r="G32" s="233" t="s">
        <v>33</v>
      </c>
      <c r="H32" s="230" t="s">
        <v>2</v>
      </c>
      <c r="I32" s="292" t="s">
        <v>400</v>
      </c>
      <c r="J32" s="242"/>
    </row>
    <row r="33" spans="4:10" ht="15" customHeight="1">
      <c r="D33" s="202"/>
      <c r="E33" s="335"/>
      <c r="F33" s="250" t="s">
        <v>20</v>
      </c>
      <c r="G33" s="290"/>
      <c r="H33" s="290"/>
      <c r="I33" s="293"/>
      <c r="J33" s="242"/>
    </row>
    <row r="34" spans="4:10" ht="22.5" customHeight="1">
      <c r="D34" s="197"/>
      <c r="E34" s="291">
        <v>3</v>
      </c>
      <c r="F34" s="443" t="s">
        <v>35</v>
      </c>
      <c r="G34" s="443"/>
      <c r="H34" s="235"/>
      <c r="I34" s="267">
        <f>SUMIF(G35:G43,G35,I35:I43)</f>
        <v>0</v>
      </c>
      <c r="J34" s="241"/>
    </row>
    <row r="35" spans="4:10" ht="15" customHeight="1" hidden="1">
      <c r="D35" s="202"/>
      <c r="E35" s="418" t="s">
        <v>104</v>
      </c>
      <c r="F35" s="444"/>
      <c r="G35" s="233" t="s">
        <v>32</v>
      </c>
      <c r="H35" s="230"/>
      <c r="I35" s="330"/>
      <c r="J35" s="242"/>
    </row>
    <row r="36" spans="4:10" ht="15" customHeight="1" hidden="1">
      <c r="D36" s="202"/>
      <c r="E36" s="418"/>
      <c r="F36" s="444"/>
      <c r="G36" s="233" t="s">
        <v>84</v>
      </c>
      <c r="H36" s="337"/>
      <c r="I36" s="338"/>
      <c r="J36" s="322"/>
    </row>
    <row r="37" spans="4:10" ht="15" customHeight="1" hidden="1">
      <c r="D37" s="202"/>
      <c r="E37" s="418"/>
      <c r="F37" s="444"/>
      <c r="G37" s="233" t="s">
        <v>83</v>
      </c>
      <c r="H37" s="230"/>
      <c r="I37" s="330"/>
      <c r="J37" s="322"/>
    </row>
    <row r="38" spans="4:10" ht="15" customHeight="1" hidden="1">
      <c r="D38" s="202"/>
      <c r="E38" s="418"/>
      <c r="F38" s="444"/>
      <c r="G38" s="233" t="s">
        <v>33</v>
      </c>
      <c r="H38" s="230"/>
      <c r="I38" s="339"/>
      <c r="J38" s="242"/>
    </row>
    <row r="39" spans="4:10" ht="15" customHeight="1">
      <c r="D39" s="383" t="s">
        <v>395</v>
      </c>
      <c r="E39" s="418" t="s">
        <v>1118</v>
      </c>
      <c r="F39" s="441" t="s">
        <v>398</v>
      </c>
      <c r="G39" s="233" t="s">
        <v>32</v>
      </c>
      <c r="H39" s="230" t="s">
        <v>1089</v>
      </c>
      <c r="I39" s="266">
        <v>0</v>
      </c>
      <c r="J39" s="242"/>
    </row>
    <row r="40" spans="4:10" ht="15" customHeight="1">
      <c r="D40" s="202"/>
      <c r="E40" s="418"/>
      <c r="F40" s="441"/>
      <c r="G40" s="233" t="s">
        <v>84</v>
      </c>
      <c r="H40" s="289" t="s">
        <v>399</v>
      </c>
      <c r="I40" s="268">
        <v>0</v>
      </c>
      <c r="J40" s="322"/>
    </row>
    <row r="41" spans="4:10" ht="15" customHeight="1">
      <c r="D41" s="202"/>
      <c r="E41" s="418"/>
      <c r="F41" s="441"/>
      <c r="G41" s="233" t="s">
        <v>83</v>
      </c>
      <c r="H41" s="230" t="s">
        <v>1089</v>
      </c>
      <c r="I41" s="267">
        <f>IF(I40="",0,IF(I40=0,0,I39/I40))</f>
        <v>0</v>
      </c>
      <c r="J41" s="322"/>
    </row>
    <row r="42" spans="4:10" ht="15" customHeight="1">
      <c r="D42" s="202"/>
      <c r="E42" s="418"/>
      <c r="F42" s="441"/>
      <c r="G42" s="233" t="s">
        <v>33</v>
      </c>
      <c r="H42" s="230" t="s">
        <v>2</v>
      </c>
      <c r="I42" s="292" t="s">
        <v>400</v>
      </c>
      <c r="J42" s="242"/>
    </row>
    <row r="43" spans="4:10" ht="15" customHeight="1" thickBot="1">
      <c r="D43" s="202"/>
      <c r="E43" s="336"/>
      <c r="F43" s="294" t="s">
        <v>20</v>
      </c>
      <c r="G43" s="295"/>
      <c r="H43" s="295"/>
      <c r="I43" s="296"/>
      <c r="J43" s="242"/>
    </row>
    <row r="44" spans="4:10" ht="11.25">
      <c r="D44" s="194"/>
      <c r="E44" s="207"/>
      <c r="F44" s="207"/>
      <c r="G44" s="207"/>
      <c r="H44" s="207"/>
      <c r="I44" s="207"/>
      <c r="J44" s="242"/>
    </row>
    <row r="45" spans="4:10" ht="11.25">
      <c r="D45" s="194"/>
      <c r="E45" s="440" t="s">
        <v>81</v>
      </c>
      <c r="F45" s="440"/>
      <c r="G45" s="440"/>
      <c r="H45" s="440"/>
      <c r="I45" s="440"/>
      <c r="J45" s="442"/>
    </row>
    <row r="46" spans="4:10" ht="11.25">
      <c r="D46" s="209"/>
      <c r="E46" s="210"/>
      <c r="F46" s="210"/>
      <c r="G46" s="210"/>
      <c r="H46" s="210"/>
      <c r="I46" s="210"/>
      <c r="J46" s="243"/>
    </row>
  </sheetData>
  <sheetProtection password="FA9C" sheet="1" objects="1" scenarios="1" formatColumns="0" formatRows="0"/>
  <mergeCells count="20">
    <mergeCell ref="E15:E18"/>
    <mergeCell ref="F15:F18"/>
    <mergeCell ref="E9:I9"/>
    <mergeCell ref="F12:G12"/>
    <mergeCell ref="F13:G13"/>
    <mergeCell ref="F14:G14"/>
    <mergeCell ref="E10:I10"/>
    <mergeCell ref="E45:J45"/>
    <mergeCell ref="F24:G24"/>
    <mergeCell ref="F34:G34"/>
    <mergeCell ref="E25:E28"/>
    <mergeCell ref="F25:F28"/>
    <mergeCell ref="E35:E38"/>
    <mergeCell ref="F35:F38"/>
    <mergeCell ref="E39:E42"/>
    <mergeCell ref="F39:F42"/>
    <mergeCell ref="E19:E22"/>
    <mergeCell ref="F19:F22"/>
    <mergeCell ref="E29:E32"/>
    <mergeCell ref="F29:F32"/>
  </mergeCells>
  <dataValidations count="2">
    <dataValidation type="decimal" allowBlank="1" showInputMessage="1" showErrorMessage="1" error="Значение должно быть действительным числом" sqref="I35:I36 I15:I16 I25:I26 I19:I20 I29:I30 I39:I4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43" location="'ГВС показатели (2)'!A1" tooltip="Добавить запись" display="Добавить запись"/>
    <hyperlink ref="F33" location="'ГВ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23" location="'ГВС показатели (2)'!A1" tooltip="Добавить запись" display="Добавить запись"/>
    <hyperlink ref="D19" location="'ГВС показатели (2)'!$A$1" tooltip="Удалить запись" display="Удалить запись"/>
    <hyperlink ref="D29" location="'ГВС показатели (2)'!$A$1" tooltip="Удалить запись" display="Удалить запись"/>
    <hyperlink ref="D39" location="'ГВС показатели (2)'!$A$1" tooltip="Удалить запись" display="Удалить запись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23" sqref="G23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2" t="s">
        <v>20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9"/>
      <c r="F7" s="313"/>
      <c r="G7" s="299"/>
      <c r="H7" s="245"/>
    </row>
    <row r="8" spans="4:8" ht="15.75" customHeight="1" thickBot="1">
      <c r="D8" s="212"/>
      <c r="E8" s="299"/>
      <c r="F8" s="313" t="s">
        <v>1205</v>
      </c>
      <c r="G8" s="299"/>
      <c r="H8" s="245"/>
    </row>
    <row r="9" spans="4:8" ht="15.75" customHeight="1">
      <c r="D9" s="194"/>
      <c r="E9" s="447" t="s">
        <v>36</v>
      </c>
      <c r="F9" s="448"/>
      <c r="G9" s="449"/>
      <c r="H9" s="203"/>
    </row>
    <row r="10" spans="4:8" ht="15.75" customHeight="1" thickBot="1">
      <c r="D10" s="194"/>
      <c r="E10" s="454" t="str">
        <f>IF(org="","",IF(fil="",org,org&amp;" ("&amp;fil&amp;")"))</f>
        <v>ОГЭ ОИЯИ</v>
      </c>
      <c r="F10" s="455"/>
      <c r="G10" s="456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1.5" customHeight="1" thickBot="1">
      <c r="D12" s="194"/>
      <c r="E12" s="450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51"/>
      <c r="G12" s="452"/>
      <c r="H12" s="203"/>
    </row>
    <row r="13" spans="4:8" ht="15.75" customHeight="1" thickBot="1">
      <c r="D13" s="194"/>
      <c r="E13" s="316" t="s">
        <v>428</v>
      </c>
      <c r="F13" s="317" t="s">
        <v>37</v>
      </c>
      <c r="G13" s="318" t="s">
        <v>38</v>
      </c>
      <c r="H13" s="203"/>
    </row>
    <row r="14" spans="4:8" ht="15" customHeight="1" thickBot="1">
      <c r="D14" s="224"/>
      <c r="E14" s="285">
        <v>1</v>
      </c>
      <c r="F14" s="286">
        <f>E14+1</f>
        <v>2</v>
      </c>
      <c r="G14" s="287">
        <v>3</v>
      </c>
      <c r="H14" s="203"/>
    </row>
    <row r="15" spans="4:8" ht="15" customHeight="1">
      <c r="D15" s="224"/>
      <c r="E15" s="300">
        <v>1</v>
      </c>
      <c r="F15" s="334" t="s">
        <v>39</v>
      </c>
      <c r="G15" s="361" t="s">
        <v>401</v>
      </c>
      <c r="H15" s="203"/>
    </row>
    <row r="16" spans="4:8" ht="33.75">
      <c r="D16" s="224"/>
      <c r="E16" s="301">
        <v>2</v>
      </c>
      <c r="F16" s="244" t="s">
        <v>40</v>
      </c>
      <c r="G16" s="292" t="s">
        <v>402</v>
      </c>
      <c r="H16" s="203"/>
    </row>
    <row r="17" spans="4:8" ht="56.25">
      <c r="D17" s="224"/>
      <c r="E17" s="301">
        <v>3</v>
      </c>
      <c r="F17" s="244" t="s">
        <v>41</v>
      </c>
      <c r="G17" s="292" t="s">
        <v>402</v>
      </c>
      <c r="H17" s="203"/>
    </row>
    <row r="18" spans="4:8" ht="22.5">
      <c r="D18" s="224"/>
      <c r="E18" s="301">
        <v>4</v>
      </c>
      <c r="F18" s="244" t="s">
        <v>42</v>
      </c>
      <c r="G18" s="362" t="s">
        <v>735</v>
      </c>
      <c r="H18" s="203"/>
    </row>
    <row r="19" spans="4:8" ht="15" customHeight="1">
      <c r="D19" s="224"/>
      <c r="E19" s="302" t="s">
        <v>1119</v>
      </c>
      <c r="F19" s="192" t="s">
        <v>43</v>
      </c>
      <c r="G19" s="362" t="s">
        <v>735</v>
      </c>
      <c r="H19" s="203"/>
    </row>
    <row r="20" spans="4:8" ht="15" customHeight="1">
      <c r="D20" s="224"/>
      <c r="E20" s="302" t="s">
        <v>44</v>
      </c>
      <c r="F20" s="192" t="s">
        <v>45</v>
      </c>
      <c r="G20" s="362" t="s">
        <v>735</v>
      </c>
      <c r="H20" s="203"/>
    </row>
    <row r="21" spans="4:8" ht="15" customHeight="1">
      <c r="D21" s="224"/>
      <c r="E21" s="302" t="s">
        <v>46</v>
      </c>
      <c r="F21" s="192" t="s">
        <v>47</v>
      </c>
      <c r="G21" s="362" t="s">
        <v>735</v>
      </c>
      <c r="H21" s="203"/>
    </row>
    <row r="22" spans="4:8" ht="15" customHeight="1">
      <c r="D22" s="224"/>
      <c r="E22" s="302" t="s">
        <v>48</v>
      </c>
      <c r="F22" s="192" t="s">
        <v>49</v>
      </c>
      <c r="G22" s="362" t="s">
        <v>735</v>
      </c>
      <c r="H22" s="203"/>
    </row>
    <row r="23" spans="4:8" ht="33.75">
      <c r="D23" s="224" t="s">
        <v>1148</v>
      </c>
      <c r="E23" s="326">
        <v>5</v>
      </c>
      <c r="F23" s="327" t="s">
        <v>50</v>
      </c>
      <c r="G23" s="362" t="s">
        <v>735</v>
      </c>
      <c r="H23" s="203"/>
    </row>
    <row r="24" spans="4:8" ht="22.5" hidden="1">
      <c r="D24" s="224"/>
      <c r="E24" s="307">
        <v>1</v>
      </c>
      <c r="F24" s="371" t="s">
        <v>51</v>
      </c>
      <c r="G24" s="374"/>
      <c r="H24" s="203"/>
    </row>
    <row r="25" spans="4:8" ht="45" hidden="1">
      <c r="D25" s="224"/>
      <c r="E25" s="301">
        <v>2</v>
      </c>
      <c r="F25" s="233" t="s">
        <v>52</v>
      </c>
      <c r="G25" s="373"/>
      <c r="H25" s="203"/>
    </row>
    <row r="26" spans="4:8" ht="22.5" hidden="1">
      <c r="D26" s="224"/>
      <c r="E26" s="301">
        <v>3</v>
      </c>
      <c r="F26" s="233" t="s">
        <v>53</v>
      </c>
      <c r="G26" s="373"/>
      <c r="H26" s="203"/>
    </row>
    <row r="27" spans="4:8" ht="33.75" hidden="1">
      <c r="D27" s="224"/>
      <c r="E27" s="301">
        <v>5</v>
      </c>
      <c r="F27" s="229" t="s">
        <v>54</v>
      </c>
      <c r="G27" s="373"/>
      <c r="H27" s="203"/>
    </row>
    <row r="28" spans="4:8" ht="15" customHeight="1" thickBot="1">
      <c r="D28" s="224" t="s">
        <v>1150</v>
      </c>
      <c r="E28" s="304"/>
      <c r="F28" s="305" t="s">
        <v>20</v>
      </c>
      <c r="G28" s="306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53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53"/>
      <c r="G30" s="453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3" t="s">
        <v>1205</v>
      </c>
      <c r="F7" s="63"/>
    </row>
    <row r="8" spans="1:6" ht="14.25" customHeight="1">
      <c r="A8" s="59"/>
      <c r="B8" s="59"/>
      <c r="C8" s="59"/>
      <c r="D8" s="64"/>
      <c r="E8" s="314" t="s">
        <v>1083</v>
      </c>
      <c r="F8" s="65"/>
    </row>
    <row r="9" spans="1:6" ht="14.25" customHeight="1" thickBot="1">
      <c r="A9" s="59"/>
      <c r="B9" s="59"/>
      <c r="C9" s="59"/>
      <c r="D9" s="64"/>
      <c r="E9" s="315" t="str">
        <f>IF(org="","",IF(fil="",org,org&amp;" ("&amp;fil&amp;")"))</f>
        <v>ОГЭ ОИЯИ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7" sqref="A7"/>
    </sheetView>
  </sheetViews>
  <sheetFormatPr defaultColWidth="9.140625" defaultRowHeight="15" customHeight="1"/>
  <cols>
    <col min="1" max="1" width="24.14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1120</v>
      </c>
      <c r="B1" s="51" t="s">
        <v>1121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(тарифное решение)</dc:title>
  <dc:subject>Показатели подлежащие раскрытию в сфере горячего водоснабжения (тарифное решение)</dc:subject>
  <dc:creator>--</dc:creator>
  <cp:keywords/>
  <dc:description/>
  <cp:lastModifiedBy>LavrenkoLN</cp:lastModifiedBy>
  <cp:lastPrinted>2011-05-12T06:36:11Z</cp:lastPrinted>
  <dcterms:created xsi:type="dcterms:W3CDTF">2004-05-21T07:18:45Z</dcterms:created>
  <dcterms:modified xsi:type="dcterms:W3CDTF">2011-05-12T11:17:16Z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